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oncco\Downloads\"/>
    </mc:Choice>
  </mc:AlternateContent>
  <xr:revisionPtr revIDLastSave="0" documentId="13_ncr:9_{051E2016-B1D7-4C35-81F0-D7CD700D6179}" xr6:coauthVersionLast="47" xr6:coauthVersionMax="47" xr10:uidLastSave="{00000000-0000-0000-0000-000000000000}"/>
  <bookViews>
    <workbookView xWindow="-108" yWindow="-108" windowWidth="23256" windowHeight="13896" tabRatio="768" xr2:uid="{8A3AD1F9-819E-47C0-AF49-0A4B7D333638}"/>
  </bookViews>
  <sheets>
    <sheet name="TP Uso Público- Priv - Año 2024" sheetId="3" r:id="rId1"/>
    <sheet name="TP Uso Púb - Priv - DESCARGA" sheetId="11" r:id="rId2"/>
    <sheet name="TP Uso Púb - Priv - EMBARQUE" sheetId="43" r:id="rId3"/>
    <sheet name="TP Uso Púb - Priv - TRANSBORDO" sheetId="45" r:id="rId4"/>
    <sheet name="TP Uso Púb - Priv - REESTIBA" sheetId="46" r:id="rId5"/>
    <sheet name="TP Uso Púb - Priv - OTROS" sheetId="4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#N/A</definedName>
    <definedName name="_xlnm._FilterDatabase" localSheetId="2" hidden="1">#N/A</definedName>
    <definedName name="_xlnm._FilterDatabase" localSheetId="5" hidden="1">#N/A</definedName>
    <definedName name="_xlnm._FilterDatabase" localSheetId="4" hidden="1">#N/A</definedName>
    <definedName name="_xlnm._FilterDatabase" localSheetId="3" hidden="1">#N/A</definedName>
    <definedName name="_xlnm._FilterDatabase" localSheetId="0" hidden="1">#N/A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3" hidden="1">{"'Sheet1'!$A$1:$H$15"}</definedName>
    <definedName name="a" localSheetId="0" hidden="1">{"'Sheet1'!$A$1:$H$15"}</definedName>
    <definedName name="a" hidden="1">{"'Sheet1'!$A$1:$H$15"}</definedName>
    <definedName name="aaaa">#N/A</definedName>
    <definedName name="activdad">#N/A</definedName>
    <definedName name="Actividad_Pesquera" localSheetId="1">#N/A</definedName>
    <definedName name="Actividad_Pesquera" localSheetId="2">#N/A</definedName>
    <definedName name="Actividad_Pesquera" localSheetId="5">#N/A</definedName>
    <definedName name="Actividad_Pesquera" localSheetId="4">#N/A</definedName>
    <definedName name="Actividad_Pesquera" localSheetId="3">#N/A</definedName>
    <definedName name="Actividad_Pesquera" localSheetId="0">#N/A</definedName>
    <definedName name="Actividad_Pesquera">#N/A</definedName>
    <definedName name="_xlnm.Print_Area" localSheetId="1">#N/A</definedName>
    <definedName name="_xlnm.Print_Area" localSheetId="2">#N/A</definedName>
    <definedName name="_xlnm.Print_Area" localSheetId="5">#N/A</definedName>
    <definedName name="_xlnm.Print_Area" localSheetId="4">#N/A</definedName>
    <definedName name="_xlnm.Print_Area" localSheetId="3">#N/A</definedName>
    <definedName name="_xlnm.Print_Area" localSheetId="0">#N/A</definedName>
    <definedName name="ca">#REF!</definedName>
    <definedName name="cabot">#REF!</definedName>
    <definedName name="Cabotaje___Descarga" localSheetId="1">#N/A</definedName>
    <definedName name="Cabotaje___Descarga" localSheetId="2">#N/A</definedName>
    <definedName name="Cabotaje___Descarga" localSheetId="5">#N/A</definedName>
    <definedName name="Cabotaje___Descarga" localSheetId="4">#N/A</definedName>
    <definedName name="Cabotaje___Descarga" localSheetId="3">#N/A</definedName>
    <definedName name="Cabotaje___Descarga" localSheetId="0">#N/A</definedName>
    <definedName name="Cabotaje___Embarque" localSheetId="1">#N/A</definedName>
    <definedName name="Cabotaje___Embarque" localSheetId="2">#N/A</definedName>
    <definedName name="Cabotaje___Embarque" localSheetId="5">#N/A</definedName>
    <definedName name="Cabotaje___Embarque" localSheetId="4">#N/A</definedName>
    <definedName name="Cabotaje___Embarque" localSheetId="3">#N/A</definedName>
    <definedName name="Cabotaje___Embarque" localSheetId="0">#N/A</definedName>
    <definedName name="CABOTAJE__DESCARGA">#N/A</definedName>
    <definedName name="CABOTAJE_DESCARGA">#N/A</definedName>
    <definedName name="CABOTAJE_EMBARQUE">#N/A</definedName>
    <definedName name="cad">#REF!</definedName>
    <definedName name="CALLAOIMPMENSUAL">#N/A</definedName>
    <definedName name="CONT20">[2]Constantes!$B$25</definedName>
    <definedName name="csf">#REF!</definedName>
    <definedName name="DIRECTO">[2]Constantes!$B$19</definedName>
    <definedName name="eee">#N/A</definedName>
    <definedName name="eeeeedddf">#N/A</definedName>
    <definedName name="eeeeii">#N/A</definedName>
    <definedName name="EnvaseIngreso">[2]Data!$J$23:$J$201</definedName>
    <definedName name="ert">#REF!</definedName>
    <definedName name="EXPORTACION" localSheetId="1">#N/A</definedName>
    <definedName name="EXPORTACION" localSheetId="2">#N/A</definedName>
    <definedName name="EXPORTACION" localSheetId="5">#N/A</definedName>
    <definedName name="EXPORTACION" localSheetId="4">#N/A</definedName>
    <definedName name="EXPORTACION" localSheetId="3">#N/A</definedName>
    <definedName name="EXPORTACION" localSheetId="0">#N/A</definedName>
    <definedName name="EXPORTACION">#N/A</definedName>
    <definedName name="fr">#REF!</definedName>
    <definedName name="grua">#N/A</definedName>
    <definedName name="gruas">#N/A</definedName>
    <definedName name="gruass">#N/A</definedName>
    <definedName name="gruasss">#N/A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3" hidden="1">{"'Sheet1'!$A$1:$H$15"}</definedName>
    <definedName name="HTML_Control" localSheetId="0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 localSheetId="1">#N/A</definedName>
    <definedName name="IMPORTACION" localSheetId="2">#N/A</definedName>
    <definedName name="IMPORTACION" localSheetId="5">#N/A</definedName>
    <definedName name="IMPORTACION" localSheetId="4">#N/A</definedName>
    <definedName name="IMPORTACION" localSheetId="3">#N/A</definedName>
    <definedName name="IMPORTACION" localSheetId="0">#N/A</definedName>
    <definedName name="IMPORTACION">#N/A</definedName>
    <definedName name="importacionmensual">#N/A</definedName>
    <definedName name="inpor">#REF!</definedName>
    <definedName name="JUL">'[6]2005'!$J$14='[6]ESTAD 2005'!$C$15</definedName>
    <definedName name="Less_1">#N/A</definedName>
    <definedName name="Less_2">#N/A</definedName>
    <definedName name="Less_3">#N/A</definedName>
    <definedName name="Less_4">#N/A</definedName>
    <definedName name="Less_5">#N/A</definedName>
    <definedName name="Less_6">#N/A</definedName>
    <definedName name="mes">[1]MENSUAL!$B$7:$M$7</definedName>
    <definedName name="MESRPTE">[2]Data!$D$7</definedName>
    <definedName name="Modalidad">[2]Data!$L$23:$L$201</definedName>
    <definedName name="nacio">#REF!</definedName>
    <definedName name="Operación">[2]Data!$M$23:$M$201</definedName>
    <definedName name="PesoCarga">[2]Data!$N$23:$N$201</definedName>
    <definedName name="Producto">[2]Data!$F$23:$F$201</definedName>
    <definedName name="Producto_2" localSheetId="1">[7]Data!$G$23:$G$294</definedName>
    <definedName name="Producto_2" localSheetId="2">[7]Data!$G$23:$G$294</definedName>
    <definedName name="Producto_2" localSheetId="5">[7]Data!$G$23:$G$294</definedName>
    <definedName name="Producto_2" localSheetId="4">[7]Data!$G$23:$G$294</definedName>
    <definedName name="Producto_2" localSheetId="3">[7]Data!$G$23:$G$294</definedName>
    <definedName name="Producto_2" localSheetId="0">[7]Data!$G$23:$G$294</definedName>
    <definedName name="Producto_2">[3]Data!$G$23:$G$294</definedName>
    <definedName name="shift_rehandles">'[5]Casco Terminals Limited (1)'!$T$43:$U$43</definedName>
    <definedName name="terres1">#REF!</definedName>
    <definedName name="total_moves">#N/A</definedName>
    <definedName name="tra">#REF!</definedName>
    <definedName name="tranboli1">#REF!</definedName>
    <definedName name="trans1">#REF!</definedName>
    <definedName name="trans3">#REF!</definedName>
    <definedName name="TRANSBORDO">#N/A</definedName>
    <definedName name="Transito">#N/A</definedName>
    <definedName name="TRANSITO_BOLIVIA">#N/A</definedName>
    <definedName name="transto1">#REF!</definedName>
    <definedName name="Trasbordo">#N/A</definedName>
    <definedName name="trasg">#REF!</definedName>
    <definedName name="via">#REF!</definedName>
    <definedName name="VIA_TERRESTRE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46" l="1"/>
  <c r="M25" i="44"/>
  <c r="M26" i="44"/>
  <c r="G23" i="44"/>
  <c r="H23" i="44"/>
  <c r="I23" i="44"/>
  <c r="J23" i="44"/>
  <c r="K23" i="44"/>
  <c r="L23" i="44"/>
  <c r="F23" i="44"/>
  <c r="M110" i="44"/>
  <c r="G107" i="44"/>
  <c r="H107" i="44"/>
  <c r="I107" i="44"/>
  <c r="J107" i="44"/>
  <c r="K107" i="44"/>
  <c r="L107" i="44"/>
  <c r="F107" i="44"/>
  <c r="M109" i="46"/>
  <c r="M106" i="46"/>
  <c r="G106" i="46"/>
  <c r="H106" i="46"/>
  <c r="I106" i="46"/>
  <c r="J106" i="46"/>
  <c r="K106" i="46"/>
  <c r="L106" i="46"/>
  <c r="F106" i="46"/>
  <c r="M109" i="45"/>
  <c r="M106" i="45"/>
  <c r="G106" i="45"/>
  <c r="H106" i="45"/>
  <c r="I106" i="45"/>
  <c r="J106" i="45"/>
  <c r="K106" i="45"/>
  <c r="L106" i="45"/>
  <c r="F106" i="45"/>
  <c r="M24" i="45"/>
  <c r="M25" i="45"/>
  <c r="G22" i="45"/>
  <c r="H22" i="45"/>
  <c r="I22" i="45"/>
  <c r="J22" i="45"/>
  <c r="K22" i="45"/>
  <c r="L22" i="45"/>
  <c r="F22" i="45"/>
  <c r="M109" i="43"/>
  <c r="M107" i="43"/>
  <c r="M110" i="43"/>
  <c r="H107" i="43"/>
  <c r="I107" i="43"/>
  <c r="J107" i="43"/>
  <c r="K107" i="43"/>
  <c r="L107" i="43"/>
  <c r="M25" i="43"/>
  <c r="M26" i="43"/>
  <c r="I23" i="43"/>
  <c r="J23" i="43"/>
  <c r="K23" i="43"/>
  <c r="L23" i="43"/>
  <c r="H23" i="43"/>
  <c r="G23" i="43"/>
  <c r="F23" i="43"/>
  <c r="M110" i="11"/>
  <c r="K107" i="11"/>
  <c r="L107" i="11"/>
  <c r="J107" i="11"/>
  <c r="I107" i="11"/>
  <c r="H107" i="11"/>
  <c r="M25" i="11"/>
  <c r="M26" i="11"/>
  <c r="J23" i="11"/>
  <c r="K23" i="11"/>
  <c r="L23" i="11"/>
  <c r="I23" i="11"/>
  <c r="H23" i="11"/>
  <c r="G23" i="11"/>
  <c r="F23" i="11"/>
  <c r="K27" i="3"/>
  <c r="K24" i="3"/>
  <c r="K111" i="3"/>
  <c r="J24" i="3"/>
  <c r="I24" i="3"/>
  <c r="H24" i="3"/>
  <c r="G24" i="3"/>
  <c r="F24" i="3"/>
  <c r="K108" i="3"/>
  <c r="J108" i="3"/>
  <c r="I108" i="3"/>
  <c r="H108" i="3"/>
  <c r="G108" i="3"/>
  <c r="F108" i="3"/>
  <c r="G107" i="43"/>
  <c r="F107" i="43"/>
  <c r="G107" i="11"/>
  <c r="F107" i="11"/>
  <c r="E108" i="3"/>
  <c r="D108" i="3"/>
  <c r="M22" i="44"/>
  <c r="K19" i="44"/>
  <c r="I19" i="44"/>
  <c r="J19" i="44"/>
  <c r="L19" i="44"/>
  <c r="H19" i="44"/>
  <c r="M22" i="43"/>
  <c r="I19" i="43"/>
  <c r="J19" i="43"/>
  <c r="K19" i="43"/>
  <c r="L19" i="43"/>
  <c r="H19" i="43"/>
  <c r="M22" i="11"/>
  <c r="I19" i="11"/>
  <c r="J19" i="11"/>
  <c r="K19" i="11"/>
  <c r="L19" i="11"/>
  <c r="H19" i="11"/>
  <c r="K22" i="3"/>
  <c r="K23" i="3"/>
  <c r="G20" i="3"/>
  <c r="H20" i="3"/>
  <c r="I20" i="3"/>
  <c r="J20" i="3"/>
  <c r="F20" i="3"/>
  <c r="I87" i="3"/>
  <c r="H87" i="3"/>
  <c r="F87" i="3"/>
  <c r="E87" i="3"/>
  <c r="D87" i="3"/>
  <c r="G87" i="3"/>
  <c r="K27" i="43"/>
  <c r="K31" i="43"/>
  <c r="K33" i="43"/>
  <c r="K35" i="43"/>
  <c r="K38" i="43"/>
  <c r="K44" i="43"/>
  <c r="K46" i="43"/>
  <c r="K51" i="43"/>
  <c r="K53" i="43"/>
  <c r="K67" i="43"/>
  <c r="K72" i="43"/>
  <c r="K74" i="43"/>
  <c r="K78" i="43"/>
  <c r="K86" i="43"/>
  <c r="K90" i="43"/>
  <c r="K103" i="43"/>
  <c r="K111" i="43"/>
  <c r="M86" i="46"/>
  <c r="M85" i="46"/>
  <c r="L85" i="46"/>
  <c r="K85" i="46"/>
  <c r="J85" i="46"/>
  <c r="I85" i="46"/>
  <c r="H85" i="46"/>
  <c r="G85" i="46"/>
  <c r="F85" i="46"/>
  <c r="M86" i="45"/>
  <c r="M85" i="45"/>
  <c r="L85" i="45"/>
  <c r="K85" i="45"/>
  <c r="J85" i="45"/>
  <c r="I85" i="45"/>
  <c r="H85" i="45"/>
  <c r="G85" i="45"/>
  <c r="F85" i="45"/>
  <c r="M87" i="44"/>
  <c r="M86" i="44"/>
  <c r="L86" i="44"/>
  <c r="K86" i="44"/>
  <c r="J86" i="44"/>
  <c r="I86" i="44"/>
  <c r="H86" i="44"/>
  <c r="G86" i="44"/>
  <c r="F86" i="44"/>
  <c r="M87" i="43"/>
  <c r="M86" i="43"/>
  <c r="L86" i="43"/>
  <c r="J86" i="43"/>
  <c r="I86" i="43"/>
  <c r="H86" i="43"/>
  <c r="G86" i="43"/>
  <c r="F86" i="43"/>
  <c r="M87" i="11"/>
  <c r="M86" i="11"/>
  <c r="L86" i="11"/>
  <c r="G86" i="11"/>
  <c r="H86" i="11"/>
  <c r="I86" i="11"/>
  <c r="J86" i="11"/>
  <c r="F86" i="11"/>
  <c r="K86" i="11"/>
  <c r="E112" i="3"/>
  <c r="F112" i="3"/>
  <c r="G112" i="3"/>
  <c r="H112" i="3"/>
  <c r="I112" i="3"/>
  <c r="J112" i="3"/>
  <c r="D112" i="3"/>
  <c r="E73" i="3"/>
  <c r="F73" i="3"/>
  <c r="G73" i="3"/>
  <c r="H73" i="3"/>
  <c r="I73" i="3"/>
  <c r="J73" i="3"/>
  <c r="D73" i="3"/>
  <c r="K72" i="3"/>
  <c r="K71" i="3"/>
  <c r="E68" i="3"/>
  <c r="K69" i="3"/>
  <c r="D68" i="3"/>
  <c r="J54" i="3"/>
  <c r="K60" i="3"/>
  <c r="K65" i="3"/>
  <c r="I54" i="3"/>
  <c r="E52" i="3"/>
  <c r="F52" i="3"/>
  <c r="G52" i="3"/>
  <c r="H52" i="3"/>
  <c r="I52" i="3"/>
  <c r="J52" i="3"/>
  <c r="D52" i="3"/>
  <c r="G47" i="3"/>
  <c r="E47" i="3"/>
  <c r="I47" i="3"/>
  <c r="E45" i="3"/>
  <c r="F45" i="3"/>
  <c r="G45" i="3"/>
  <c r="H45" i="3"/>
  <c r="I45" i="3"/>
  <c r="J45" i="3"/>
  <c r="D45" i="3"/>
  <c r="K44" i="3"/>
  <c r="K43" i="3"/>
  <c r="K42" i="3"/>
  <c r="G39" i="3"/>
  <c r="E39" i="3"/>
  <c r="K40" i="3"/>
  <c r="D39" i="3"/>
  <c r="F36" i="3"/>
  <c r="J36" i="3"/>
  <c r="G36" i="3"/>
  <c r="D36" i="3"/>
  <c r="E34" i="3"/>
  <c r="F34" i="3"/>
  <c r="G34" i="3"/>
  <c r="H34" i="3"/>
  <c r="I34" i="3"/>
  <c r="J34" i="3"/>
  <c r="D34" i="3"/>
  <c r="E32" i="3"/>
  <c r="F32" i="3"/>
  <c r="G32" i="3"/>
  <c r="H32" i="3"/>
  <c r="I32" i="3"/>
  <c r="J32" i="3"/>
  <c r="D32" i="3"/>
  <c r="M111" i="46"/>
  <c r="M110" i="46"/>
  <c r="L110" i="46"/>
  <c r="K110" i="46"/>
  <c r="J110" i="46"/>
  <c r="I110" i="46"/>
  <c r="H110" i="46"/>
  <c r="G110" i="46"/>
  <c r="F110" i="46"/>
  <c r="M108" i="46"/>
  <c r="M107" i="46"/>
  <c r="M105" i="46"/>
  <c r="M104" i="46"/>
  <c r="M103" i="46"/>
  <c r="M102" i="46"/>
  <c r="L102" i="46"/>
  <c r="K102" i="46"/>
  <c r="J102" i="46"/>
  <c r="J88" i="46"/>
  <c r="I102" i="46"/>
  <c r="H102" i="46"/>
  <c r="G102" i="46"/>
  <c r="F102" i="46"/>
  <c r="M101" i="46"/>
  <c r="M100" i="46"/>
  <c r="M99" i="46"/>
  <c r="M98" i="46"/>
  <c r="M97" i="46"/>
  <c r="M96" i="46"/>
  <c r="M95" i="46"/>
  <c r="M94" i="46"/>
  <c r="M93" i="46"/>
  <c r="M92" i="46"/>
  <c r="M91" i="46"/>
  <c r="M90" i="46"/>
  <c r="L89" i="46"/>
  <c r="K89" i="46"/>
  <c r="J89" i="46"/>
  <c r="I89" i="46"/>
  <c r="H89" i="46"/>
  <c r="G89" i="46"/>
  <c r="F89" i="46"/>
  <c r="M84" i="46"/>
  <c r="M83" i="46"/>
  <c r="M82" i="46"/>
  <c r="M81" i="46"/>
  <c r="M80" i="46"/>
  <c r="M79" i="46"/>
  <c r="M78" i="46"/>
  <c r="M77" i="46"/>
  <c r="L77" i="46"/>
  <c r="K77" i="46"/>
  <c r="J77" i="46"/>
  <c r="I77" i="46"/>
  <c r="H77" i="46"/>
  <c r="G77" i="46"/>
  <c r="F77" i="46"/>
  <c r="M76" i="46"/>
  <c r="M75" i="46"/>
  <c r="M74" i="46"/>
  <c r="M73" i="46"/>
  <c r="L73" i="46"/>
  <c r="K73" i="46"/>
  <c r="J73" i="46"/>
  <c r="I73" i="46"/>
  <c r="H73" i="46"/>
  <c r="G73" i="46"/>
  <c r="F73" i="46"/>
  <c r="M72" i="46"/>
  <c r="M71" i="46"/>
  <c r="L71" i="46"/>
  <c r="K71" i="46"/>
  <c r="J71" i="46"/>
  <c r="I71" i="46"/>
  <c r="H71" i="46"/>
  <c r="G71" i="46"/>
  <c r="F71" i="46"/>
  <c r="M70" i="46"/>
  <c r="M69" i="46"/>
  <c r="M68" i="46"/>
  <c r="M67" i="46"/>
  <c r="L66" i="46"/>
  <c r="K66" i="46"/>
  <c r="J66" i="46"/>
  <c r="I66" i="46"/>
  <c r="H66" i="46"/>
  <c r="G66" i="46"/>
  <c r="F66" i="46"/>
  <c r="M65" i="46"/>
  <c r="M64" i="46"/>
  <c r="M63" i="46"/>
  <c r="M62" i="46"/>
  <c r="M61" i="46"/>
  <c r="M60" i="46"/>
  <c r="M59" i="46"/>
  <c r="M58" i="46"/>
  <c r="M57" i="46"/>
  <c r="M56" i="46"/>
  <c r="M55" i="46"/>
  <c r="M54" i="46"/>
  <c r="M53" i="46"/>
  <c r="L52" i="46"/>
  <c r="K52" i="46"/>
  <c r="J52" i="46"/>
  <c r="I52" i="46"/>
  <c r="H52" i="46"/>
  <c r="G52" i="46"/>
  <c r="F52" i="46"/>
  <c r="M51" i="46"/>
  <c r="M50" i="46"/>
  <c r="L50" i="46"/>
  <c r="K50" i="46"/>
  <c r="J50" i="46"/>
  <c r="I50" i="46"/>
  <c r="H50" i="46"/>
  <c r="G50" i="46"/>
  <c r="F50" i="46"/>
  <c r="M49" i="46"/>
  <c r="M48" i="46"/>
  <c r="M47" i="46"/>
  <c r="M46" i="46"/>
  <c r="L45" i="46"/>
  <c r="K45" i="46"/>
  <c r="J45" i="46"/>
  <c r="I45" i="46"/>
  <c r="H45" i="46"/>
  <c r="G45" i="46"/>
  <c r="F45" i="46"/>
  <c r="M44" i="46"/>
  <c r="M43" i="46"/>
  <c r="L43" i="46"/>
  <c r="K43" i="46"/>
  <c r="J43" i="46"/>
  <c r="I43" i="46"/>
  <c r="H43" i="46"/>
  <c r="G43" i="46"/>
  <c r="F43" i="46"/>
  <c r="M42" i="46"/>
  <c r="M41" i="46"/>
  <c r="M40" i="46"/>
  <c r="M39" i="46"/>
  <c r="M38" i="46"/>
  <c r="M37" i="46"/>
  <c r="L37" i="46"/>
  <c r="K37" i="46"/>
  <c r="J37" i="46"/>
  <c r="I37" i="46"/>
  <c r="H37" i="46"/>
  <c r="G37" i="46"/>
  <c r="F37" i="46"/>
  <c r="M36" i="46"/>
  <c r="M35" i="46"/>
  <c r="M34" i="46"/>
  <c r="L34" i="46"/>
  <c r="K34" i="46"/>
  <c r="J34" i="46"/>
  <c r="I34" i="46"/>
  <c r="H34" i="46"/>
  <c r="G34" i="46"/>
  <c r="F34" i="46"/>
  <c r="M33" i="46"/>
  <c r="M32" i="46"/>
  <c r="L32" i="46"/>
  <c r="K32" i="46"/>
  <c r="J32" i="46"/>
  <c r="I32" i="46"/>
  <c r="H32" i="46"/>
  <c r="G32" i="46"/>
  <c r="F32" i="46"/>
  <c r="M31" i="46"/>
  <c r="M30" i="46"/>
  <c r="L30" i="46"/>
  <c r="K30" i="46"/>
  <c r="J30" i="46"/>
  <c r="I30" i="46"/>
  <c r="H30" i="46"/>
  <c r="G30" i="46"/>
  <c r="F30" i="46"/>
  <c r="M29" i="46"/>
  <c r="M28" i="46"/>
  <c r="M27" i="46"/>
  <c r="M26" i="46"/>
  <c r="L26" i="46"/>
  <c r="K26" i="46"/>
  <c r="J26" i="46"/>
  <c r="I26" i="46"/>
  <c r="H26" i="46"/>
  <c r="G26" i="46"/>
  <c r="F26" i="46"/>
  <c r="M24" i="46"/>
  <c r="M23" i="46"/>
  <c r="M22" i="46"/>
  <c r="L22" i="46"/>
  <c r="K22" i="46"/>
  <c r="J22" i="46"/>
  <c r="I22" i="46"/>
  <c r="H22" i="46"/>
  <c r="G22" i="46"/>
  <c r="F22" i="46"/>
  <c r="M21" i="46"/>
  <c r="M20" i="46"/>
  <c r="M19" i="46"/>
  <c r="L19" i="46"/>
  <c r="K19" i="46"/>
  <c r="J19" i="46"/>
  <c r="I19" i="46"/>
  <c r="H19" i="46"/>
  <c r="G19" i="46"/>
  <c r="F19" i="46"/>
  <c r="M111" i="45"/>
  <c r="M110" i="45"/>
  <c r="L110" i="45"/>
  <c r="K110" i="45"/>
  <c r="J110" i="45"/>
  <c r="I110" i="45"/>
  <c r="H110" i="45"/>
  <c r="G110" i="45"/>
  <c r="G88" i="45"/>
  <c r="F110" i="45"/>
  <c r="M108" i="45"/>
  <c r="M107" i="45"/>
  <c r="M105" i="45"/>
  <c r="M104" i="45"/>
  <c r="M103" i="45"/>
  <c r="M102" i="45"/>
  <c r="L102" i="45"/>
  <c r="K102" i="45"/>
  <c r="J102" i="45"/>
  <c r="I102" i="45"/>
  <c r="I88" i="45"/>
  <c r="H102" i="45"/>
  <c r="G102" i="45"/>
  <c r="F102" i="45"/>
  <c r="M101" i="45"/>
  <c r="M100" i="45"/>
  <c r="M99" i="45"/>
  <c r="M98" i="45"/>
  <c r="M97" i="45"/>
  <c r="M96" i="45"/>
  <c r="M95" i="45"/>
  <c r="M94" i="45"/>
  <c r="M93" i="45"/>
  <c r="M92" i="45"/>
  <c r="M91" i="45"/>
  <c r="M90" i="45"/>
  <c r="L89" i="45"/>
  <c r="K89" i="45"/>
  <c r="K88" i="45"/>
  <c r="J89" i="45"/>
  <c r="I89" i="45"/>
  <c r="H89" i="45"/>
  <c r="G89" i="45"/>
  <c r="F89" i="45"/>
  <c r="M84" i="45"/>
  <c r="M83" i="45"/>
  <c r="M82" i="45"/>
  <c r="M81" i="45"/>
  <c r="M80" i="45"/>
  <c r="M79" i="45"/>
  <c r="M77" i="45"/>
  <c r="M78" i="45"/>
  <c r="L77" i="45"/>
  <c r="K77" i="45"/>
  <c r="J77" i="45"/>
  <c r="I77" i="45"/>
  <c r="H77" i="45"/>
  <c r="G77" i="45"/>
  <c r="F77" i="45"/>
  <c r="M76" i="45"/>
  <c r="M75" i="45"/>
  <c r="M74" i="45"/>
  <c r="L73" i="45"/>
  <c r="K73" i="45"/>
  <c r="J73" i="45"/>
  <c r="I73" i="45"/>
  <c r="H73" i="45"/>
  <c r="G73" i="45"/>
  <c r="F73" i="45"/>
  <c r="M72" i="45"/>
  <c r="M71" i="45"/>
  <c r="L71" i="45"/>
  <c r="K71" i="45"/>
  <c r="J71" i="45"/>
  <c r="I71" i="45"/>
  <c r="H71" i="45"/>
  <c r="G71" i="45"/>
  <c r="F71" i="45"/>
  <c r="M70" i="45"/>
  <c r="M69" i="45"/>
  <c r="M68" i="45"/>
  <c r="M67" i="45"/>
  <c r="L66" i="45"/>
  <c r="K66" i="45"/>
  <c r="J66" i="45"/>
  <c r="I66" i="45"/>
  <c r="H66" i="45"/>
  <c r="G66" i="45"/>
  <c r="F66" i="45"/>
  <c r="M65" i="45"/>
  <c r="M64" i="45"/>
  <c r="M63" i="45"/>
  <c r="M62" i="45"/>
  <c r="M61" i="45"/>
  <c r="M60" i="45"/>
  <c r="M59" i="45"/>
  <c r="M58" i="45"/>
  <c r="M57" i="45"/>
  <c r="M56" i="45"/>
  <c r="M55" i="45"/>
  <c r="M54" i="45"/>
  <c r="M53" i="45"/>
  <c r="L52" i="45"/>
  <c r="K52" i="45"/>
  <c r="J52" i="45"/>
  <c r="I52" i="45"/>
  <c r="H52" i="45"/>
  <c r="G52" i="45"/>
  <c r="F52" i="45"/>
  <c r="M51" i="45"/>
  <c r="M50" i="45"/>
  <c r="L50" i="45"/>
  <c r="K50" i="45"/>
  <c r="J50" i="45"/>
  <c r="I50" i="45"/>
  <c r="H50" i="45"/>
  <c r="G50" i="45"/>
  <c r="F50" i="45"/>
  <c r="M49" i="45"/>
  <c r="M48" i="45"/>
  <c r="M47" i="45"/>
  <c r="M46" i="45"/>
  <c r="M45" i="45"/>
  <c r="L45" i="45"/>
  <c r="K45" i="45"/>
  <c r="J45" i="45"/>
  <c r="I45" i="45"/>
  <c r="H45" i="45"/>
  <c r="G45" i="45"/>
  <c r="F45" i="45"/>
  <c r="M44" i="45"/>
  <c r="M43" i="45"/>
  <c r="L43" i="45"/>
  <c r="K43" i="45"/>
  <c r="J43" i="45"/>
  <c r="I43" i="45"/>
  <c r="H43" i="45"/>
  <c r="G43" i="45"/>
  <c r="F43" i="45"/>
  <c r="M42" i="45"/>
  <c r="M41" i="45"/>
  <c r="M40" i="45"/>
  <c r="M39" i="45"/>
  <c r="M38" i="45"/>
  <c r="L37" i="45"/>
  <c r="K37" i="45"/>
  <c r="J37" i="45"/>
  <c r="I37" i="45"/>
  <c r="H37" i="45"/>
  <c r="G37" i="45"/>
  <c r="F37" i="45"/>
  <c r="M36" i="45"/>
  <c r="M35" i="45"/>
  <c r="M34" i="45"/>
  <c r="L34" i="45"/>
  <c r="K34" i="45"/>
  <c r="J34" i="45"/>
  <c r="I34" i="45"/>
  <c r="H34" i="45"/>
  <c r="G34" i="45"/>
  <c r="F34" i="45"/>
  <c r="M33" i="45"/>
  <c r="M32" i="45"/>
  <c r="L32" i="45"/>
  <c r="K32" i="45"/>
  <c r="J32" i="45"/>
  <c r="I32" i="45"/>
  <c r="H32" i="45"/>
  <c r="G32" i="45"/>
  <c r="F32" i="45"/>
  <c r="M31" i="45"/>
  <c r="M30" i="45"/>
  <c r="L30" i="45"/>
  <c r="K30" i="45"/>
  <c r="J30" i="45"/>
  <c r="I30" i="45"/>
  <c r="H30" i="45"/>
  <c r="G30" i="45"/>
  <c r="F30" i="45"/>
  <c r="M29" i="45"/>
  <c r="M28" i="45"/>
  <c r="M27" i="45"/>
  <c r="L26" i="45"/>
  <c r="K26" i="45"/>
  <c r="J26" i="45"/>
  <c r="I26" i="45"/>
  <c r="H26" i="45"/>
  <c r="G26" i="45"/>
  <c r="F26" i="45"/>
  <c r="M23" i="45"/>
  <c r="M22" i="45"/>
  <c r="M21" i="45"/>
  <c r="M20" i="45"/>
  <c r="M19" i="45"/>
  <c r="L19" i="45"/>
  <c r="K19" i="45"/>
  <c r="J19" i="45"/>
  <c r="I19" i="45"/>
  <c r="H19" i="45"/>
  <c r="G19" i="45"/>
  <c r="F19" i="45"/>
  <c r="M112" i="44"/>
  <c r="M111" i="44"/>
  <c r="L111" i="44"/>
  <c r="K111" i="44"/>
  <c r="J111" i="44"/>
  <c r="I111" i="44"/>
  <c r="H111" i="44"/>
  <c r="G111" i="44"/>
  <c r="F111" i="44"/>
  <c r="M109" i="44"/>
  <c r="M107" i="44"/>
  <c r="M108" i="44"/>
  <c r="M106" i="44"/>
  <c r="M105" i="44"/>
  <c r="M104" i="44"/>
  <c r="L103" i="44"/>
  <c r="K103" i="44"/>
  <c r="J103" i="44"/>
  <c r="I103" i="44"/>
  <c r="H103" i="44"/>
  <c r="G103" i="44"/>
  <c r="F103" i="44"/>
  <c r="M102" i="44"/>
  <c r="M101" i="44"/>
  <c r="M100" i="44"/>
  <c r="M99" i="44"/>
  <c r="M98" i="44"/>
  <c r="M97" i="44"/>
  <c r="M96" i="44"/>
  <c r="M95" i="44"/>
  <c r="M94" i="44"/>
  <c r="M93" i="44"/>
  <c r="M92" i="44"/>
  <c r="M91" i="44"/>
  <c r="L90" i="44"/>
  <c r="K90" i="44"/>
  <c r="J90" i="44"/>
  <c r="I90" i="44"/>
  <c r="H90" i="44"/>
  <c r="G90" i="44"/>
  <c r="F90" i="44"/>
  <c r="M85" i="44"/>
  <c r="M84" i="44"/>
  <c r="M83" i="44"/>
  <c r="M82" i="44"/>
  <c r="M81" i="44"/>
  <c r="M80" i="44"/>
  <c r="M79" i="44"/>
  <c r="L78" i="44"/>
  <c r="K78" i="44"/>
  <c r="J78" i="44"/>
  <c r="I78" i="44"/>
  <c r="H78" i="44"/>
  <c r="G78" i="44"/>
  <c r="F78" i="44"/>
  <c r="M77" i="44"/>
  <c r="M76" i="44"/>
  <c r="M75" i="44"/>
  <c r="L74" i="44"/>
  <c r="K74" i="44"/>
  <c r="J74" i="44"/>
  <c r="I74" i="44"/>
  <c r="H74" i="44"/>
  <c r="G74" i="44"/>
  <c r="F74" i="44"/>
  <c r="M73" i="44"/>
  <c r="M72" i="44"/>
  <c r="L72" i="44"/>
  <c r="K72" i="44"/>
  <c r="J72" i="44"/>
  <c r="I72" i="44"/>
  <c r="H72" i="44"/>
  <c r="G72" i="44"/>
  <c r="F72" i="44"/>
  <c r="M71" i="44"/>
  <c r="M70" i="44"/>
  <c r="M69" i="44"/>
  <c r="M68" i="44"/>
  <c r="L67" i="44"/>
  <c r="K67" i="44"/>
  <c r="J67" i="44"/>
  <c r="I67" i="44"/>
  <c r="H67" i="44"/>
  <c r="G67" i="44"/>
  <c r="F67" i="44"/>
  <c r="M66" i="44"/>
  <c r="M65" i="44"/>
  <c r="M64" i="44"/>
  <c r="M63" i="44"/>
  <c r="M62" i="44"/>
  <c r="M61" i="44"/>
  <c r="M60" i="44"/>
  <c r="M59" i="44"/>
  <c r="M58" i="44"/>
  <c r="M57" i="44"/>
  <c r="M56" i="44"/>
  <c r="M55" i="44"/>
  <c r="M54" i="44"/>
  <c r="L53" i="44"/>
  <c r="K53" i="44"/>
  <c r="J53" i="44"/>
  <c r="I53" i="44"/>
  <c r="H53" i="44"/>
  <c r="G53" i="44"/>
  <c r="F53" i="44"/>
  <c r="M52" i="44"/>
  <c r="M51" i="44"/>
  <c r="L51" i="44"/>
  <c r="K51" i="44"/>
  <c r="J51" i="44"/>
  <c r="I51" i="44"/>
  <c r="H51" i="44"/>
  <c r="G51" i="44"/>
  <c r="F51" i="44"/>
  <c r="M50" i="44"/>
  <c r="M49" i="44"/>
  <c r="M48" i="44"/>
  <c r="M47" i="44"/>
  <c r="L46" i="44"/>
  <c r="K46" i="44"/>
  <c r="J46" i="44"/>
  <c r="I46" i="44"/>
  <c r="H46" i="44"/>
  <c r="G46" i="44"/>
  <c r="F46" i="44"/>
  <c r="M45" i="44"/>
  <c r="M44" i="44"/>
  <c r="L44" i="44"/>
  <c r="K44" i="44"/>
  <c r="J44" i="44"/>
  <c r="I44" i="44"/>
  <c r="H44" i="44"/>
  <c r="G44" i="44"/>
  <c r="F44" i="44"/>
  <c r="M43" i="44"/>
  <c r="M42" i="44"/>
  <c r="M41" i="44"/>
  <c r="M40" i="44"/>
  <c r="M39" i="44"/>
  <c r="L38" i="44"/>
  <c r="K38" i="44"/>
  <c r="J38" i="44"/>
  <c r="I38" i="44"/>
  <c r="H38" i="44"/>
  <c r="G38" i="44"/>
  <c r="F38" i="44"/>
  <c r="M37" i="44"/>
  <c r="M36" i="44"/>
  <c r="L35" i="44"/>
  <c r="K35" i="44"/>
  <c r="J35" i="44"/>
  <c r="I35" i="44"/>
  <c r="H35" i="44"/>
  <c r="G35" i="44"/>
  <c r="F35" i="44"/>
  <c r="M34" i="44"/>
  <c r="M33" i="44"/>
  <c r="L33" i="44"/>
  <c r="K33" i="44"/>
  <c r="J33" i="44"/>
  <c r="I33" i="44"/>
  <c r="H33" i="44"/>
  <c r="G33" i="44"/>
  <c r="F33" i="44"/>
  <c r="M32" i="44"/>
  <c r="M31" i="44"/>
  <c r="L31" i="44"/>
  <c r="K31" i="44"/>
  <c r="J31" i="44"/>
  <c r="I31" i="44"/>
  <c r="H31" i="44"/>
  <c r="G31" i="44"/>
  <c r="F31" i="44"/>
  <c r="M30" i="44"/>
  <c r="M29" i="44"/>
  <c r="M28" i="44"/>
  <c r="M27" i="44"/>
  <c r="L27" i="44"/>
  <c r="K27" i="44"/>
  <c r="J27" i="44"/>
  <c r="I27" i="44"/>
  <c r="H27" i="44"/>
  <c r="G27" i="44"/>
  <c r="F27" i="44"/>
  <c r="M24" i="44"/>
  <c r="M23" i="44"/>
  <c r="M21" i="44"/>
  <c r="M20" i="44"/>
  <c r="G19" i="44"/>
  <c r="F19" i="44"/>
  <c r="M112" i="43"/>
  <c r="M111" i="43"/>
  <c r="L111" i="43"/>
  <c r="J111" i="43"/>
  <c r="I111" i="43"/>
  <c r="H111" i="43"/>
  <c r="G111" i="43"/>
  <c r="F111" i="43"/>
  <c r="M108" i="43"/>
  <c r="M106" i="43"/>
  <c r="M105" i="43"/>
  <c r="M104" i="43"/>
  <c r="M103" i="43"/>
  <c r="L103" i="43"/>
  <c r="J103" i="43"/>
  <c r="I103" i="43"/>
  <c r="H103" i="43"/>
  <c r="H89" i="43"/>
  <c r="G103" i="43"/>
  <c r="G89" i="43"/>
  <c r="F103" i="43"/>
  <c r="F89" i="43"/>
  <c r="M102" i="43"/>
  <c r="M101" i="43"/>
  <c r="M100" i="43"/>
  <c r="M99" i="43"/>
  <c r="M98" i="43"/>
  <c r="M97" i="43"/>
  <c r="M96" i="43"/>
  <c r="M95" i="43"/>
  <c r="M94" i="43"/>
  <c r="M93" i="43"/>
  <c r="M92" i="43"/>
  <c r="M91" i="43"/>
  <c r="L90" i="43"/>
  <c r="J90" i="43"/>
  <c r="I90" i="43"/>
  <c r="H90" i="43"/>
  <c r="G90" i="43"/>
  <c r="F90" i="43"/>
  <c r="M85" i="43"/>
  <c r="M84" i="43"/>
  <c r="M83" i="43"/>
  <c r="M82" i="43"/>
  <c r="M81" i="43"/>
  <c r="M80" i="43"/>
  <c r="M79" i="43"/>
  <c r="L78" i="43"/>
  <c r="J78" i="43"/>
  <c r="I78" i="43"/>
  <c r="H78" i="43"/>
  <c r="G78" i="43"/>
  <c r="F78" i="43"/>
  <c r="M77" i="43"/>
  <c r="M76" i="43"/>
  <c r="M75" i="43"/>
  <c r="M74" i="43"/>
  <c r="L74" i="43"/>
  <c r="J74" i="43"/>
  <c r="I74" i="43"/>
  <c r="H74" i="43"/>
  <c r="G74" i="43"/>
  <c r="F74" i="43"/>
  <c r="M73" i="43"/>
  <c r="M72" i="43"/>
  <c r="L72" i="43"/>
  <c r="J72" i="43"/>
  <c r="I72" i="43"/>
  <c r="H72" i="43"/>
  <c r="G72" i="43"/>
  <c r="F72" i="43"/>
  <c r="M71" i="43"/>
  <c r="M70" i="43"/>
  <c r="M69" i="43"/>
  <c r="M68" i="43"/>
  <c r="L67" i="43"/>
  <c r="J67" i="43"/>
  <c r="I67" i="43"/>
  <c r="H67" i="43"/>
  <c r="G67" i="43"/>
  <c r="F67" i="43"/>
  <c r="M66" i="43"/>
  <c r="M65" i="43"/>
  <c r="M64" i="43"/>
  <c r="M63" i="43"/>
  <c r="M62" i="43"/>
  <c r="M61" i="43"/>
  <c r="M60" i="43"/>
  <c r="M59" i="43"/>
  <c r="M58" i="43"/>
  <c r="M57" i="43"/>
  <c r="M56" i="43"/>
  <c r="M55" i="43"/>
  <c r="M54" i="43"/>
  <c r="L53" i="43"/>
  <c r="J53" i="43"/>
  <c r="I53" i="43"/>
  <c r="H53" i="43"/>
  <c r="G53" i="43"/>
  <c r="F53" i="43"/>
  <c r="M52" i="43"/>
  <c r="M51" i="43"/>
  <c r="L51" i="43"/>
  <c r="J51" i="43"/>
  <c r="I51" i="43"/>
  <c r="H51" i="43"/>
  <c r="G51" i="43"/>
  <c r="F51" i="43"/>
  <c r="M50" i="43"/>
  <c r="M49" i="43"/>
  <c r="M48" i="43"/>
  <c r="M47" i="43"/>
  <c r="L46" i="43"/>
  <c r="J46" i="43"/>
  <c r="I46" i="43"/>
  <c r="H46" i="43"/>
  <c r="G46" i="43"/>
  <c r="F46" i="43"/>
  <c r="M45" i="43"/>
  <c r="M44" i="43"/>
  <c r="L44" i="43"/>
  <c r="J44" i="43"/>
  <c r="I44" i="43"/>
  <c r="H44" i="43"/>
  <c r="G44" i="43"/>
  <c r="F44" i="43"/>
  <c r="M43" i="43"/>
  <c r="M42" i="43"/>
  <c r="M41" i="43"/>
  <c r="M40" i="43"/>
  <c r="M39" i="43"/>
  <c r="L38" i="43"/>
  <c r="J38" i="43"/>
  <c r="I38" i="43"/>
  <c r="H38" i="43"/>
  <c r="G38" i="43"/>
  <c r="F38" i="43"/>
  <c r="M37" i="43"/>
  <c r="M36" i="43"/>
  <c r="M35" i="43"/>
  <c r="L35" i="43"/>
  <c r="J35" i="43"/>
  <c r="I35" i="43"/>
  <c r="H35" i="43"/>
  <c r="G35" i="43"/>
  <c r="F35" i="43"/>
  <c r="M34" i="43"/>
  <c r="M33" i="43"/>
  <c r="L33" i="43"/>
  <c r="J33" i="43"/>
  <c r="I33" i="43"/>
  <c r="H33" i="43"/>
  <c r="G33" i="43"/>
  <c r="F33" i="43"/>
  <c r="M32" i="43"/>
  <c r="M31" i="43"/>
  <c r="L31" i="43"/>
  <c r="J31" i="43"/>
  <c r="I31" i="43"/>
  <c r="H31" i="43"/>
  <c r="G31" i="43"/>
  <c r="F31" i="43"/>
  <c r="M30" i="43"/>
  <c r="M29" i="43"/>
  <c r="M28" i="43"/>
  <c r="L27" i="43"/>
  <c r="J27" i="43"/>
  <c r="I27" i="43"/>
  <c r="H27" i="43"/>
  <c r="G27" i="43"/>
  <c r="F27" i="43"/>
  <c r="M24" i="43"/>
  <c r="M23" i="43"/>
  <c r="M21" i="43"/>
  <c r="M20" i="43"/>
  <c r="G19" i="43"/>
  <c r="F19" i="43"/>
  <c r="M112" i="11"/>
  <c r="M111" i="11"/>
  <c r="G111" i="11"/>
  <c r="H111" i="11"/>
  <c r="I111" i="11"/>
  <c r="J111" i="11"/>
  <c r="K111" i="11"/>
  <c r="L111" i="11"/>
  <c r="F111" i="11"/>
  <c r="M109" i="11"/>
  <c r="M107" i="11"/>
  <c r="M108" i="11"/>
  <c r="M105" i="11"/>
  <c r="M106" i="11"/>
  <c r="M104" i="11"/>
  <c r="G103" i="11"/>
  <c r="H103" i="11"/>
  <c r="I103" i="11"/>
  <c r="J103" i="11"/>
  <c r="K103" i="11"/>
  <c r="L103" i="11"/>
  <c r="F103" i="11"/>
  <c r="M92" i="11"/>
  <c r="M93" i="11"/>
  <c r="M94" i="11"/>
  <c r="M95" i="11"/>
  <c r="M96" i="11"/>
  <c r="M97" i="11"/>
  <c r="M98" i="11"/>
  <c r="M99" i="11"/>
  <c r="M100" i="11"/>
  <c r="M101" i="11"/>
  <c r="M102" i="11"/>
  <c r="M91" i="11"/>
  <c r="G90" i="11"/>
  <c r="H90" i="11"/>
  <c r="I90" i="11"/>
  <c r="J90" i="11"/>
  <c r="K90" i="11"/>
  <c r="L90" i="11"/>
  <c r="F90" i="11"/>
  <c r="F89" i="11"/>
  <c r="M80" i="11"/>
  <c r="M81" i="11"/>
  <c r="M82" i="11"/>
  <c r="M83" i="11"/>
  <c r="M84" i="11"/>
  <c r="M85" i="11"/>
  <c r="M79" i="11"/>
  <c r="G78" i="11"/>
  <c r="H78" i="11"/>
  <c r="I78" i="11"/>
  <c r="J78" i="11"/>
  <c r="K78" i="11"/>
  <c r="L78" i="11"/>
  <c r="F78" i="11"/>
  <c r="M76" i="11"/>
  <c r="M77" i="11"/>
  <c r="M75" i="11"/>
  <c r="G74" i="11"/>
  <c r="H74" i="11"/>
  <c r="I74" i="11"/>
  <c r="J74" i="11"/>
  <c r="K74" i="11"/>
  <c r="L74" i="11"/>
  <c r="F74" i="11"/>
  <c r="M73" i="11"/>
  <c r="M72" i="11"/>
  <c r="G72" i="11"/>
  <c r="H72" i="11"/>
  <c r="I72" i="11"/>
  <c r="J72" i="11"/>
  <c r="K72" i="11"/>
  <c r="L72" i="11"/>
  <c r="F72" i="11"/>
  <c r="M69" i="11"/>
  <c r="M70" i="11"/>
  <c r="M71" i="11"/>
  <c r="M68" i="11"/>
  <c r="G67" i="11"/>
  <c r="H67" i="11"/>
  <c r="I67" i="11"/>
  <c r="J67" i="11"/>
  <c r="K67" i="11"/>
  <c r="L67" i="11"/>
  <c r="F67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54" i="11"/>
  <c r="G53" i="11"/>
  <c r="H53" i="11"/>
  <c r="I53" i="11"/>
  <c r="J53" i="11"/>
  <c r="K53" i="11"/>
  <c r="L53" i="11"/>
  <c r="F53" i="11"/>
  <c r="M52" i="11"/>
  <c r="M51" i="11"/>
  <c r="G51" i="11"/>
  <c r="H51" i="11"/>
  <c r="I51" i="11"/>
  <c r="J51" i="11"/>
  <c r="K51" i="11"/>
  <c r="L51" i="11"/>
  <c r="F51" i="11"/>
  <c r="M48" i="11"/>
  <c r="M49" i="11"/>
  <c r="M50" i="11"/>
  <c r="M47" i="11"/>
  <c r="M46" i="11"/>
  <c r="G46" i="11"/>
  <c r="H46" i="11"/>
  <c r="I46" i="11"/>
  <c r="J46" i="11"/>
  <c r="K46" i="11"/>
  <c r="L46" i="11"/>
  <c r="F46" i="11"/>
  <c r="M45" i="11"/>
  <c r="M44" i="11"/>
  <c r="G44" i="11"/>
  <c r="H44" i="11"/>
  <c r="I44" i="11"/>
  <c r="J44" i="11"/>
  <c r="K44" i="11"/>
  <c r="L44" i="11"/>
  <c r="F44" i="11"/>
  <c r="M40" i="11"/>
  <c r="M41" i="11"/>
  <c r="M42" i="11"/>
  <c r="M43" i="11"/>
  <c r="M39" i="11"/>
  <c r="G38" i="11"/>
  <c r="H38" i="11"/>
  <c r="I38" i="11"/>
  <c r="J38" i="11"/>
  <c r="K38" i="11"/>
  <c r="L38" i="11"/>
  <c r="F38" i="11"/>
  <c r="M37" i="11"/>
  <c r="M36" i="11"/>
  <c r="G35" i="11"/>
  <c r="H35" i="11"/>
  <c r="I35" i="11"/>
  <c r="J35" i="11"/>
  <c r="K35" i="11"/>
  <c r="L35" i="11"/>
  <c r="F35" i="11"/>
  <c r="M34" i="11"/>
  <c r="M33" i="11"/>
  <c r="G33" i="11"/>
  <c r="H33" i="11"/>
  <c r="I33" i="11"/>
  <c r="J33" i="11"/>
  <c r="K33" i="11"/>
  <c r="L33" i="11"/>
  <c r="F33" i="11"/>
  <c r="G31" i="11"/>
  <c r="H31" i="11"/>
  <c r="I31" i="11"/>
  <c r="J31" i="11"/>
  <c r="K31" i="11"/>
  <c r="L31" i="11"/>
  <c r="F31" i="11"/>
  <c r="M32" i="11"/>
  <c r="M31" i="11"/>
  <c r="G27" i="11"/>
  <c r="H27" i="11"/>
  <c r="I27" i="11"/>
  <c r="J27" i="11"/>
  <c r="K27" i="11"/>
  <c r="L27" i="11"/>
  <c r="F27" i="11"/>
  <c r="M29" i="11"/>
  <c r="M30" i="11"/>
  <c r="M28" i="11"/>
  <c r="M27" i="11"/>
  <c r="M24" i="11"/>
  <c r="M23" i="11"/>
  <c r="M21" i="11"/>
  <c r="M20" i="11"/>
  <c r="G19" i="11"/>
  <c r="F19" i="11"/>
  <c r="K57" i="3"/>
  <c r="K63" i="3"/>
  <c r="K97" i="3"/>
  <c r="G75" i="3"/>
  <c r="E24" i="3"/>
  <c r="H28" i="3"/>
  <c r="J28" i="3"/>
  <c r="F68" i="3"/>
  <c r="E79" i="3"/>
  <c r="K102" i="3"/>
  <c r="K98" i="3"/>
  <c r="K94" i="3"/>
  <c r="K100" i="3"/>
  <c r="K96" i="3"/>
  <c r="J104" i="3"/>
  <c r="F104" i="3"/>
  <c r="H104" i="3"/>
  <c r="D24" i="3"/>
  <c r="I75" i="3"/>
  <c r="G68" i="3"/>
  <c r="E75" i="3"/>
  <c r="G104" i="3"/>
  <c r="F39" i="3"/>
  <c r="J75" i="3"/>
  <c r="M35" i="11"/>
  <c r="D20" i="3"/>
  <c r="E20" i="3"/>
  <c r="F28" i="3"/>
  <c r="I36" i="3"/>
  <c r="E36" i="3"/>
  <c r="I68" i="3"/>
  <c r="G28" i="3"/>
  <c r="D104" i="3"/>
  <c r="E104" i="3"/>
  <c r="K55" i="3"/>
  <c r="J68" i="3"/>
  <c r="D79" i="3"/>
  <c r="K85" i="3"/>
  <c r="G54" i="3"/>
  <c r="D28" i="3"/>
  <c r="K30" i="3"/>
  <c r="E28" i="3"/>
  <c r="K31" i="3"/>
  <c r="H36" i="3"/>
  <c r="K83" i="3"/>
  <c r="F79" i="3"/>
  <c r="D47" i="3"/>
  <c r="K48" i="3"/>
  <c r="J47" i="3"/>
  <c r="F47" i="3"/>
  <c r="K50" i="3"/>
  <c r="I91" i="3"/>
  <c r="E91" i="3"/>
  <c r="D91" i="3"/>
  <c r="J91" i="3"/>
  <c r="F91" i="3"/>
  <c r="K107" i="3"/>
  <c r="K109" i="3"/>
  <c r="K105" i="3"/>
  <c r="I104" i="3"/>
  <c r="I79" i="3"/>
  <c r="H75" i="3"/>
  <c r="H68" i="3"/>
  <c r="G79" i="3"/>
  <c r="K84" i="3"/>
  <c r="K51" i="3"/>
  <c r="D54" i="3"/>
  <c r="H91" i="3"/>
  <c r="H47" i="3"/>
  <c r="K106" i="3"/>
  <c r="K37" i="3"/>
  <c r="K61" i="3"/>
  <c r="K80" i="3"/>
  <c r="K86" i="3"/>
  <c r="K81" i="3"/>
  <c r="J79" i="3"/>
  <c r="K82" i="3"/>
  <c r="E54" i="3"/>
  <c r="K103" i="3"/>
  <c r="K101" i="3"/>
  <c r="K33" i="3"/>
  <c r="K32" i="3"/>
  <c r="K21" i="3"/>
  <c r="K20" i="3"/>
  <c r="K64" i="3"/>
  <c r="H54" i="3"/>
  <c r="F75" i="3"/>
  <c r="K99" i="3"/>
  <c r="K26" i="3"/>
  <c r="I28" i="3"/>
  <c r="J39" i="3"/>
  <c r="H39" i="3"/>
  <c r="F54" i="3"/>
  <c r="K67" i="3"/>
  <c r="D75" i="3"/>
  <c r="K76" i="3"/>
  <c r="K77" i="3"/>
  <c r="K93" i="3"/>
  <c r="H79" i="3"/>
  <c r="G91" i="3"/>
  <c r="K74" i="3"/>
  <c r="K73" i="3"/>
  <c r="K113" i="3"/>
  <c r="K112" i="3"/>
  <c r="K95" i="3"/>
  <c r="K35" i="3"/>
  <c r="K34" i="3"/>
  <c r="K70" i="3"/>
  <c r="K29" i="3"/>
  <c r="K92" i="3"/>
  <c r="K110" i="3"/>
  <c r="K59" i="3"/>
  <c r="K78" i="3"/>
  <c r="K25" i="3"/>
  <c r="K56" i="3"/>
  <c r="K46" i="3"/>
  <c r="K45" i="3"/>
  <c r="K38" i="3"/>
  <c r="K53" i="3"/>
  <c r="K52" i="3"/>
  <c r="K41" i="3"/>
  <c r="I39" i="3"/>
  <c r="K49" i="3"/>
  <c r="K58" i="3"/>
  <c r="K66" i="3"/>
  <c r="K62" i="3"/>
  <c r="K88" i="3"/>
  <c r="K87" i="3"/>
  <c r="J87" i="3"/>
  <c r="J89" i="11"/>
  <c r="M103" i="44"/>
  <c r="M19" i="44"/>
  <c r="F18" i="45"/>
  <c r="M27" i="43"/>
  <c r="M19" i="43"/>
  <c r="L89" i="11"/>
  <c r="K89" i="11"/>
  <c r="K68" i="3"/>
  <c r="J89" i="44"/>
  <c r="K89" i="44"/>
  <c r="M46" i="44"/>
  <c r="J18" i="45"/>
  <c r="J16" i="45"/>
  <c r="I89" i="43"/>
  <c r="J89" i="43"/>
  <c r="L89" i="43"/>
  <c r="M67" i="44"/>
  <c r="I88" i="46"/>
  <c r="K18" i="46"/>
  <c r="F88" i="46"/>
  <c r="J18" i="46"/>
  <c r="J16" i="46"/>
  <c r="M45" i="46"/>
  <c r="M89" i="46"/>
  <c r="M88" i="46"/>
  <c r="H88" i="46"/>
  <c r="I18" i="46"/>
  <c r="I16" i="46"/>
  <c r="G88" i="46"/>
  <c r="L88" i="46"/>
  <c r="L18" i="46"/>
  <c r="L16" i="46"/>
  <c r="M52" i="46"/>
  <c r="K88" i="46"/>
  <c r="M89" i="45"/>
  <c r="M88" i="45"/>
  <c r="M26" i="45"/>
  <c r="F88" i="45"/>
  <c r="J88" i="45"/>
  <c r="M37" i="45"/>
  <c r="M66" i="45"/>
  <c r="L18" i="45"/>
  <c r="H88" i="45"/>
  <c r="L88" i="45"/>
  <c r="K18" i="45"/>
  <c r="K16" i="45"/>
  <c r="L18" i="44"/>
  <c r="I18" i="44"/>
  <c r="M78" i="44"/>
  <c r="H18" i="44"/>
  <c r="M74" i="44"/>
  <c r="H89" i="44"/>
  <c r="M38" i="44"/>
  <c r="M90" i="44"/>
  <c r="M35" i="44"/>
  <c r="H18" i="46"/>
  <c r="M66" i="46"/>
  <c r="M73" i="45"/>
  <c r="M52" i="45"/>
  <c r="M90" i="43"/>
  <c r="M89" i="43"/>
  <c r="M67" i="43"/>
  <c r="I89" i="11"/>
  <c r="M103" i="11"/>
  <c r="H89" i="11"/>
  <c r="M74" i="11"/>
  <c r="M90" i="11"/>
  <c r="M89" i="11"/>
  <c r="L18" i="11"/>
  <c r="K36" i="3"/>
  <c r="F89" i="44"/>
  <c r="F18" i="44"/>
  <c r="G18" i="46"/>
  <c r="G18" i="45"/>
  <c r="G16" i="45"/>
  <c r="K89" i="43"/>
  <c r="L18" i="43"/>
  <c r="M38" i="43"/>
  <c r="M78" i="43"/>
  <c r="M46" i="43"/>
  <c r="M53" i="11"/>
  <c r="G89" i="11"/>
  <c r="M38" i="11"/>
  <c r="H18" i="11"/>
  <c r="H16" i="11"/>
  <c r="M19" i="11"/>
  <c r="F18" i="11"/>
  <c r="F16" i="11"/>
  <c r="K75" i="3"/>
  <c r="K28" i="3"/>
  <c r="K47" i="3"/>
  <c r="H90" i="3"/>
  <c r="J90" i="3"/>
  <c r="G90" i="3"/>
  <c r="K91" i="3"/>
  <c r="K104" i="3"/>
  <c r="K39" i="3"/>
  <c r="D90" i="3"/>
  <c r="L89" i="44"/>
  <c r="G89" i="44"/>
  <c r="I89" i="44"/>
  <c r="M53" i="44"/>
  <c r="G18" i="44"/>
  <c r="K18" i="44"/>
  <c r="J18" i="44"/>
  <c r="J16" i="44"/>
  <c r="F18" i="46"/>
  <c r="I18" i="45"/>
  <c r="I16" i="45"/>
  <c r="H18" i="45"/>
  <c r="F18" i="43"/>
  <c r="F16" i="43"/>
  <c r="H18" i="43"/>
  <c r="H16" i="43"/>
  <c r="G18" i="43"/>
  <c r="G16" i="43"/>
  <c r="I18" i="43"/>
  <c r="J18" i="43"/>
  <c r="J16" i="43"/>
  <c r="M53" i="43"/>
  <c r="K18" i="43"/>
  <c r="M78" i="11"/>
  <c r="G18" i="11"/>
  <c r="M67" i="11"/>
  <c r="K18" i="11"/>
  <c r="I18" i="11"/>
  <c r="J18" i="11"/>
  <c r="J16" i="11"/>
  <c r="K79" i="3"/>
  <c r="J19" i="3"/>
  <c r="E90" i="3"/>
  <c r="F90" i="3"/>
  <c r="I90" i="3"/>
  <c r="E19" i="3"/>
  <c r="D19" i="3"/>
  <c r="K54" i="3"/>
  <c r="F19" i="3"/>
  <c r="H19" i="3"/>
  <c r="G19" i="3"/>
  <c r="I19" i="3"/>
  <c r="M89" i="44"/>
  <c r="K16" i="46"/>
  <c r="H16" i="46"/>
  <c r="M18" i="46"/>
  <c r="F16" i="45"/>
  <c r="L16" i="43"/>
  <c r="I16" i="11"/>
  <c r="L16" i="11"/>
  <c r="K16" i="11"/>
  <c r="K16" i="44"/>
  <c r="H16" i="44"/>
  <c r="I16" i="44"/>
  <c r="L16" i="44"/>
  <c r="M18" i="45"/>
  <c r="M16" i="45"/>
  <c r="L16" i="45"/>
  <c r="I16" i="43"/>
  <c r="M16" i="46"/>
  <c r="F16" i="46"/>
  <c r="G16" i="46"/>
  <c r="H16" i="45"/>
  <c r="G16" i="44"/>
  <c r="M18" i="44"/>
  <c r="G16" i="11"/>
  <c r="K90" i="3"/>
  <c r="H17" i="3"/>
  <c r="J17" i="3"/>
  <c r="G17" i="3"/>
  <c r="F16" i="44"/>
  <c r="K16" i="43"/>
  <c r="M18" i="43"/>
  <c r="M16" i="43"/>
  <c r="M18" i="11"/>
  <c r="M16" i="11"/>
  <c r="F17" i="3"/>
  <c r="K19" i="3"/>
  <c r="E17" i="3"/>
  <c r="D17" i="3"/>
  <c r="I17" i="3"/>
  <c r="M16" i="44"/>
  <c r="K17" i="3"/>
</calcChain>
</file>

<file path=xl/sharedStrings.xml><?xml version="1.0" encoding="utf-8"?>
<sst xmlns="http://schemas.openxmlformats.org/spreadsheetml/2006/main" count="1107" uniqueCount="123">
  <si>
    <t>Puertos y Terminales</t>
  </si>
  <si>
    <t>Contenedores</t>
  </si>
  <si>
    <t>TOTAL GENERAL</t>
  </si>
  <si>
    <t>Marítimo</t>
  </si>
  <si>
    <t>Salaverry</t>
  </si>
  <si>
    <t>Callao</t>
  </si>
  <si>
    <t>Matarani</t>
  </si>
  <si>
    <t>Ilo</t>
  </si>
  <si>
    <t>Fluvial</t>
  </si>
  <si>
    <t>Iquitos</t>
  </si>
  <si>
    <t>Yurimaguas</t>
  </si>
  <si>
    <t>Chimbote</t>
  </si>
  <si>
    <t>Supe</t>
  </si>
  <si>
    <r>
      <t xml:space="preserve">Mercancía no contenerizada
</t>
    </r>
    <r>
      <rPr>
        <b/>
        <sz val="9"/>
        <color indexed="10"/>
        <rFont val="Arial"/>
        <family val="2"/>
      </rPr>
      <t>(TM)</t>
    </r>
  </si>
  <si>
    <r>
      <t xml:space="preserve">Graneles Líquidos
</t>
    </r>
    <r>
      <rPr>
        <b/>
        <sz val="9"/>
        <color indexed="10"/>
        <rFont val="Arial"/>
        <family val="2"/>
      </rPr>
      <t>(TM)</t>
    </r>
  </si>
  <si>
    <r>
      <t xml:space="preserve">Carga Rodante
</t>
    </r>
    <r>
      <rPr>
        <b/>
        <sz val="9"/>
        <color indexed="10"/>
        <rFont val="Arial"/>
        <family val="2"/>
      </rPr>
      <t>(TM)</t>
    </r>
  </si>
  <si>
    <r>
      <t>Graneles Sólidos</t>
    </r>
    <r>
      <rPr>
        <b/>
        <sz val="9"/>
        <color indexed="10"/>
        <rFont val="Arial"/>
        <family val="2"/>
      </rPr>
      <t xml:space="preserve"> (TM)</t>
    </r>
  </si>
  <si>
    <t>Talara</t>
  </si>
  <si>
    <t>Bayóvar</t>
  </si>
  <si>
    <t>Eten</t>
  </si>
  <si>
    <t>Muelle SIDERPERÚ</t>
  </si>
  <si>
    <t>Pisco</t>
  </si>
  <si>
    <t>TP Perú LNG Melchorita</t>
  </si>
  <si>
    <t>TP Matarani - TISUR</t>
  </si>
  <si>
    <t>TP Ilo - ENAPU</t>
  </si>
  <si>
    <t>Pucallpa</t>
  </si>
  <si>
    <t>TIPO DE OPERACIÓN: DESCARGA</t>
  </si>
  <si>
    <t>TIPO DE OPERACIÓN: EMBARQUE</t>
  </si>
  <si>
    <t>Puerto Maldonado</t>
  </si>
  <si>
    <t xml:space="preserve">Paita </t>
  </si>
  <si>
    <t>TP Paita -TPE</t>
  </si>
  <si>
    <t>TP Chicama ENAPU</t>
  </si>
  <si>
    <t xml:space="preserve">Chicama </t>
  </si>
  <si>
    <t>Huacho</t>
  </si>
  <si>
    <t>San Nicolás</t>
  </si>
  <si>
    <t>RESUMEN</t>
  </si>
  <si>
    <t>TP Supe - ENAPU</t>
  </si>
  <si>
    <t>T Multiboyas Supe - Colpex</t>
  </si>
  <si>
    <t xml:space="preserve">T Multiboyas Paramonga - QUIMPAC </t>
  </si>
  <si>
    <t>TP Huacho - ENAPU</t>
  </si>
  <si>
    <t>T Multiboyas TRALSA</t>
  </si>
  <si>
    <t>TP Iquitos - ENAPU</t>
  </si>
  <si>
    <t>TP Yurimaguas - ENAPU</t>
  </si>
  <si>
    <t>TP Puerto Maldonado - ENAPU</t>
  </si>
  <si>
    <t xml:space="preserve">Huarmey </t>
  </si>
  <si>
    <t>Público</t>
  </si>
  <si>
    <t>Uso</t>
  </si>
  <si>
    <t>Privado</t>
  </si>
  <si>
    <t>MOVIMIENTO DE CARGA EN LOS TERMINALES PORTUARIAS DE USO PÚBLICO Y PRIVADO,</t>
  </si>
  <si>
    <t>TP Chimbote - GR</t>
  </si>
  <si>
    <t xml:space="preserve"> </t>
  </si>
  <si>
    <t>Fuente: Instalaciones Portuarias de Uso Publico y Privado</t>
  </si>
  <si>
    <t>TP Yurimaguas Nueva Reforma - COPAM</t>
  </si>
  <si>
    <r>
      <rPr>
        <sz val="8"/>
        <color indexed="10"/>
        <rFont val="Arial"/>
        <family val="2"/>
      </rPr>
      <t>*</t>
    </r>
    <r>
      <rPr>
        <sz val="8"/>
        <rFont val="Arial"/>
        <family val="2"/>
      </rPr>
      <t>Salaverry Terminal Internacional inicio Operaciones el 30.10.18</t>
    </r>
  </si>
  <si>
    <t>TP Misky Mayo - VALE</t>
  </si>
  <si>
    <t>TP Punta Lobitos - ANTAMINA</t>
  </si>
  <si>
    <t>T Embarque Concentrado Minerales - TC</t>
  </si>
  <si>
    <t>T Multiboyas Oquendo - QUIMPAC</t>
  </si>
  <si>
    <t>T Multiboyas Refinería La Pampilla - REPSOL</t>
  </si>
  <si>
    <t>T Multiboyas REPSOL GAS</t>
  </si>
  <si>
    <t>T Multiboyas SUDAMERICANA DE FIBRAS</t>
  </si>
  <si>
    <t>T Multiboyas ZETA GAS ANDINO</t>
  </si>
  <si>
    <t>T Zona Sur Callao - DPWC</t>
  </si>
  <si>
    <t>TP Camisea - PLUSPETROL</t>
  </si>
  <si>
    <t>TP General San Martin - PARACAS</t>
  </si>
  <si>
    <t>T Multiboyas TLT TRAMARSA</t>
  </si>
  <si>
    <t>TP SOUTHERN PERU - Ilo</t>
  </si>
  <si>
    <t>TP Tablones - SOUTHERN PERU</t>
  </si>
  <si>
    <t>TIPO DE OPERACIÓN: TRANSBORDO</t>
  </si>
  <si>
    <t>TIPO DE OPERACIÓN: REESTIBA</t>
  </si>
  <si>
    <t>TP Refinería Talara Muelle Carga Líquida - PETROPERÚ</t>
  </si>
  <si>
    <t>T Multiboyas Punta Arenas - PETROPERÚ</t>
  </si>
  <si>
    <t>T Multiboyas MAPLE</t>
  </si>
  <si>
    <t>TP Bayóvar - PETROPERÚ</t>
  </si>
  <si>
    <t>TP Puerto Bayóvar</t>
  </si>
  <si>
    <t>T Multiboyas Eten - TERMINALES DEL PERÚ</t>
  </si>
  <si>
    <t>T Multiboyas Salaverry - TERMINALES DEL PERÚ</t>
  </si>
  <si>
    <t>TP Salaverry - STI</t>
  </si>
  <si>
    <t>T Multiboyas Chimbote - TERMINALES DEL PERÚ</t>
  </si>
  <si>
    <t>TP Multiboyas Colpex - Chimbote</t>
  </si>
  <si>
    <t>TP Multiboyas Blue Pacific Oils - Chimbote</t>
  </si>
  <si>
    <t>T Multiboyas Supe - TERMINALES DEL PERÚ</t>
  </si>
  <si>
    <t>TP Multiboyas Blue Pacific Oils - Chancay</t>
  </si>
  <si>
    <t>TNM Callao - APMTC</t>
  </si>
  <si>
    <t>T Multiboyas Conchán - PETROPERÚ</t>
  </si>
  <si>
    <t>TP Conchan - UNACEM</t>
  </si>
  <si>
    <t>T Multiboyas Pisco - PETROPERÚ</t>
  </si>
  <si>
    <t>TP SHOUGAN HIERRO PERU</t>
  </si>
  <si>
    <t>T Multiboyas Mollendo - PETROPERÚ</t>
  </si>
  <si>
    <t>T Multiboyas Ilo - PETROPERÚ</t>
  </si>
  <si>
    <t>TP Ilo- ENGIE</t>
  </si>
  <si>
    <t>Embarcadero Estación Andoas - PETROPERÚ</t>
  </si>
  <si>
    <t>Embarcadero Jibaro - PLUSPETROL</t>
  </si>
  <si>
    <t>Embarcadero Estación Andoas - PLUSPETROL</t>
  </si>
  <si>
    <t>TP Iquitos - PETROPERÚ</t>
  </si>
  <si>
    <t>TP GLP Amazonico</t>
  </si>
  <si>
    <t>Embarcadero Villa Trompeteros - PLUSPETROL</t>
  </si>
  <si>
    <t>Embarcadero Malvinas - PLUSPETROL</t>
  </si>
  <si>
    <t>TP Morona - PETROPERÚ</t>
  </si>
  <si>
    <t>Embarcadero 12 de Octubre Lote 1AB - PLUSPETROL</t>
  </si>
  <si>
    <t>Embarcadero San José de Saramuro (Estación 1) - PETROPERÚ</t>
  </si>
  <si>
    <t>Embarcadero Saramiriza (Estación 5) - PETROPERÚ</t>
  </si>
  <si>
    <t>TP Yurimaguas - PETROPERÚ</t>
  </si>
  <si>
    <t>TP Pucallpa - PETROPERÚ</t>
  </si>
  <si>
    <t>TP Pucallpa - LPO</t>
  </si>
  <si>
    <t>TP Multiboyas Valero Perú S.A.C.</t>
  </si>
  <si>
    <t>San Juan de Marcona</t>
  </si>
  <si>
    <t>TP Multiboyas Mina Justa</t>
  </si>
  <si>
    <t>TIPO DE OPERACIÓN: DESCARGA, EMBARQUE, TRANSBORDO, REESTIBA Y OTROS.</t>
  </si>
  <si>
    <t>TIPO DE OPERACIÓN: OTROS</t>
  </si>
  <si>
    <t>TP Muelle Híbrido MU2</t>
  </si>
  <si>
    <t>TP Multiboyas Valero Perú</t>
  </si>
  <si>
    <t>TP Multiboyas Tablones - SOUTHERN PERU</t>
  </si>
  <si>
    <t>TP Multiboyas Monte Azul</t>
  </si>
  <si>
    <t>AÑO 2024</t>
  </si>
  <si>
    <t>Elaborado por el Área de Estadísticas - DOMA - Enero 2025</t>
  </si>
  <si>
    <t>Elaborado por el Área de Estadísticas - DOMA, Enero 2025.</t>
  </si>
  <si>
    <r>
      <t xml:space="preserve">TEUs
</t>
    </r>
    <r>
      <rPr>
        <b/>
        <sz val="7"/>
        <color indexed="21"/>
        <rFont val="Arial"/>
        <family val="2"/>
      </rPr>
      <t>(Año 2024)</t>
    </r>
  </si>
  <si>
    <r>
      <t xml:space="preserve">Unidades
</t>
    </r>
    <r>
      <rPr>
        <b/>
        <sz val="7"/>
        <color indexed="21"/>
        <rFont val="Arial"/>
        <family val="2"/>
      </rPr>
      <t>(Año 2024)</t>
    </r>
  </si>
  <si>
    <r>
      <t xml:space="preserve">TM
</t>
    </r>
    <r>
      <rPr>
        <b/>
        <sz val="7"/>
        <color indexed="21"/>
        <rFont val="Arial"/>
        <family val="2"/>
      </rPr>
      <t>(Año 2024)</t>
    </r>
  </si>
  <si>
    <r>
      <t xml:space="preserve">Total
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TM</t>
    </r>
    <r>
      <rPr>
        <b/>
        <sz val="9"/>
        <color indexed="10"/>
        <rFont val="Arial"/>
        <family val="2"/>
      </rPr>
      <t xml:space="preserve">
</t>
    </r>
    <r>
      <rPr>
        <b/>
        <sz val="7"/>
        <color indexed="21"/>
        <rFont val="Arial"/>
        <family val="2"/>
      </rPr>
      <t>(Año 2024)</t>
    </r>
  </si>
  <si>
    <t>TP Transtotal Logística Selva</t>
  </si>
  <si>
    <t>TP Multiboyas Paita - Penta Tanks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</si>
</sst>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3" formatCode="_(* #,##0_);_(* \(#,##0\);_(* &quot;-&quot;_);_(@_)"/>
    <numFmt numFmtId="188" formatCode="_(* #,##0.0_);_(* \(#,##0.0\);_(* &quot;-&quot;??_);_(@_)"/>
    <numFmt numFmtId="189" formatCode="_([$€]\ * #,##0.00_);_([$€]\ * \(#,##0.00\);_([$€]\ * &quot;-&quot;??_);_(@_)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7"/>
      <color indexed="21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11"/>
      <color rgb="FF9C0006"/>
      <name val="Calibri"/>
      <family val="2"/>
      <scheme val="minor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theme="0" tint="-0.34998626667073579"/>
      <name val="Calibri"/>
      <family val="2"/>
    </font>
    <font>
      <sz val="9"/>
      <color theme="0" tint="-0.3499862666707357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28" fillId="2" borderId="0" applyNumberFormat="0" applyBorder="0" applyAlignment="0" applyProtection="0"/>
    <xf numFmtId="0" fontId="1" fillId="3" borderId="0" applyNumberFormat="0" applyBorder="0" applyAlignment="0" applyProtection="0"/>
    <xf numFmtId="0" fontId="28" fillId="3" borderId="0" applyNumberFormat="0" applyBorder="0" applyAlignment="0" applyProtection="0"/>
    <xf numFmtId="0" fontId="1" fillId="4" borderId="0" applyNumberFormat="0" applyBorder="0" applyAlignment="0" applyProtection="0"/>
    <xf numFmtId="0" fontId="28" fillId="4" borderId="0" applyNumberFormat="0" applyBorder="0" applyAlignment="0" applyProtection="0"/>
    <xf numFmtId="0" fontId="1" fillId="5" borderId="0" applyNumberFormat="0" applyBorder="0" applyAlignment="0" applyProtection="0"/>
    <xf numFmtId="0" fontId="28" fillId="5" borderId="0" applyNumberFormat="0" applyBorder="0" applyAlignment="0" applyProtection="0"/>
    <xf numFmtId="0" fontId="1" fillId="6" borderId="0" applyNumberFormat="0" applyBorder="0" applyAlignment="0" applyProtection="0"/>
    <xf numFmtId="0" fontId="28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28" fillId="8" borderId="0" applyNumberFormat="0" applyBorder="0" applyAlignment="0" applyProtection="0"/>
    <xf numFmtId="0" fontId="1" fillId="9" borderId="0" applyNumberFormat="0" applyBorder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5" borderId="0" applyNumberFormat="0" applyBorder="0" applyAlignment="0" applyProtection="0"/>
    <xf numFmtId="0" fontId="28" fillId="5" borderId="0" applyNumberFormat="0" applyBorder="0" applyAlignment="0" applyProtection="0"/>
    <xf numFmtId="0" fontId="1" fillId="8" borderId="0" applyNumberFormat="0" applyBorder="0" applyAlignment="0" applyProtection="0"/>
    <xf numFmtId="0" fontId="28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1" borderId="2" applyNumberFormat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18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0" fillId="26" borderId="0" applyNumberFormat="0" applyBorder="0" applyAlignment="0" applyProtection="0"/>
    <xf numFmtId="0" fontId="10" fillId="7" borderId="1" applyNumberFormat="0" applyAlignment="0" applyProtection="0"/>
    <xf numFmtId="0" fontId="7" fillId="0" borderId="3" applyNumberFormat="0" applyFill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8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52">
    <xf numFmtId="0" fontId="0" fillId="0" borderId="0" xfId="0"/>
    <xf numFmtId="0" fontId="21" fillId="24" borderId="0" xfId="130" applyFont="1" applyFill="1"/>
    <xf numFmtId="0" fontId="21" fillId="24" borderId="0" xfId="130" applyFont="1" applyFill="1" applyAlignment="1">
      <alignment horizontal="center"/>
    </xf>
    <xf numFmtId="3" fontId="21" fillId="24" borderId="0" xfId="130" applyNumberFormat="1" applyFont="1" applyFill="1" applyAlignment="1">
      <alignment horizontal="center"/>
    </xf>
    <xf numFmtId="0" fontId="22" fillId="24" borderId="0" xfId="130" applyFont="1" applyFill="1" applyAlignment="1">
      <alignment horizontal="left"/>
    </xf>
    <xf numFmtId="0" fontId="20" fillId="24" borderId="0" xfId="130" applyFont="1" applyFill="1" applyAlignment="1">
      <alignment horizontal="left"/>
    </xf>
    <xf numFmtId="0" fontId="21" fillId="24" borderId="0" xfId="130" applyFont="1" applyFill="1" applyBorder="1"/>
    <xf numFmtId="0" fontId="21" fillId="24" borderId="0" xfId="130" applyFont="1" applyFill="1" applyAlignment="1">
      <alignment horizontal="left"/>
    </xf>
    <xf numFmtId="3" fontId="21" fillId="24" borderId="0" xfId="130" applyNumberFormat="1" applyFont="1" applyFill="1" applyBorder="1" applyAlignment="1">
      <alignment horizontal="center"/>
    </xf>
    <xf numFmtId="0" fontId="20" fillId="24" borderId="10" xfId="130" applyFont="1" applyFill="1" applyBorder="1" applyAlignment="1">
      <alignment horizontal="left" vertical="center" indent="1"/>
    </xf>
    <xf numFmtId="3" fontId="20" fillId="24" borderId="0" xfId="130" applyNumberFormat="1" applyFont="1" applyFill="1" applyBorder="1" applyAlignment="1">
      <alignment horizontal="center"/>
    </xf>
    <xf numFmtId="3" fontId="21" fillId="24" borderId="0" xfId="130" applyNumberFormat="1" applyFont="1" applyFill="1"/>
    <xf numFmtId="0" fontId="24" fillId="24" borderId="0" xfId="130" applyFont="1" applyFill="1"/>
    <xf numFmtId="0" fontId="24" fillId="24" borderId="0" xfId="130" applyFont="1" applyFill="1" applyAlignment="1">
      <alignment horizontal="left"/>
    </xf>
    <xf numFmtId="3" fontId="21" fillId="24" borderId="0" xfId="130" applyNumberFormat="1" applyFont="1" applyFill="1" applyAlignment="1">
      <alignment horizontal="left"/>
    </xf>
    <xf numFmtId="0" fontId="0" fillId="24" borderId="0" xfId="0" applyFill="1" applyBorder="1"/>
    <xf numFmtId="0" fontId="27" fillId="24" borderId="0" xfId="0" applyFont="1" applyFill="1"/>
    <xf numFmtId="0" fontId="24" fillId="24" borderId="0" xfId="0" applyFont="1" applyFill="1"/>
    <xf numFmtId="3" fontId="21" fillId="24" borderId="11" xfId="130" applyNumberFormat="1" applyFont="1" applyFill="1" applyBorder="1" applyAlignment="1">
      <alignment horizontal="center" vertical="center"/>
    </xf>
    <xf numFmtId="0" fontId="20" fillId="24" borderId="12" xfId="129" applyFont="1" applyFill="1" applyBorder="1" applyAlignment="1">
      <alignment horizontal="left" vertical="center" indent="1"/>
    </xf>
    <xf numFmtId="0" fontId="21" fillId="24" borderId="12" xfId="0" applyFont="1" applyFill="1" applyBorder="1" applyAlignment="1">
      <alignment horizontal="left" vertical="center" indent="2"/>
    </xf>
    <xf numFmtId="0" fontId="21" fillId="24" borderId="12" xfId="129" applyFont="1" applyFill="1" applyBorder="1" applyAlignment="1">
      <alignment horizontal="left" vertical="center" indent="2"/>
    </xf>
    <xf numFmtId="0" fontId="20" fillId="24" borderId="12" xfId="0" applyFont="1" applyFill="1" applyBorder="1" applyAlignment="1">
      <alignment horizontal="left" vertical="center" indent="1"/>
    </xf>
    <xf numFmtId="0" fontId="21" fillId="24" borderId="12" xfId="129" applyFont="1" applyFill="1" applyBorder="1" applyAlignment="1">
      <alignment horizontal="left" vertical="center" indent="1"/>
    </xf>
    <xf numFmtId="0" fontId="21" fillId="24" borderId="12" xfId="0" applyFont="1" applyFill="1" applyBorder="1" applyAlignment="1">
      <alignment horizontal="left" vertical="center" indent="1"/>
    </xf>
    <xf numFmtId="0" fontId="21" fillId="24" borderId="12" xfId="0" applyFont="1" applyFill="1" applyBorder="1" applyAlignment="1">
      <alignment horizontal="left" vertical="center" wrapText="1" indent="2"/>
    </xf>
    <xf numFmtId="0" fontId="21" fillId="27" borderId="0" xfId="130" applyFont="1" applyFill="1"/>
    <xf numFmtId="3" fontId="21" fillId="24" borderId="0" xfId="130" applyNumberFormat="1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left" vertical="center" indent="2"/>
    </xf>
    <xf numFmtId="3" fontId="20" fillId="27" borderId="0" xfId="130" applyNumberFormat="1" applyFont="1" applyFill="1" applyBorder="1" applyAlignment="1">
      <alignment horizontal="center"/>
    </xf>
    <xf numFmtId="0" fontId="21" fillId="27" borderId="12" xfId="129" applyFont="1" applyFill="1" applyBorder="1" applyAlignment="1">
      <alignment horizontal="left" vertical="center" indent="2"/>
    </xf>
    <xf numFmtId="0" fontId="20" fillId="27" borderId="12" xfId="129" applyFont="1" applyFill="1" applyBorder="1" applyAlignment="1">
      <alignment horizontal="left" vertical="center" indent="1"/>
    </xf>
    <xf numFmtId="0" fontId="21" fillId="27" borderId="13" xfId="129" applyFont="1" applyFill="1" applyBorder="1" applyAlignment="1">
      <alignment horizontal="left" vertical="center" indent="1"/>
    </xf>
    <xf numFmtId="183" fontId="20" fillId="24" borderId="14" xfId="129" applyNumberFormat="1" applyFont="1" applyFill="1" applyBorder="1" applyAlignment="1">
      <alignment horizontal="left" vertical="center"/>
    </xf>
    <xf numFmtId="0" fontId="20" fillId="24" borderId="15" xfId="129" applyFont="1" applyFill="1" applyBorder="1" applyAlignment="1">
      <alignment horizontal="left" vertical="center" indent="1"/>
    </xf>
    <xf numFmtId="3" fontId="21" fillId="24" borderId="16" xfId="130" applyNumberFormat="1" applyFont="1" applyFill="1" applyBorder="1" applyAlignment="1">
      <alignment horizontal="center" vertical="center"/>
    </xf>
    <xf numFmtId="0" fontId="0" fillId="27" borderId="0" xfId="0" applyFill="1" applyBorder="1"/>
    <xf numFmtId="3" fontId="21" fillId="27" borderId="0" xfId="130" applyNumberFormat="1" applyFont="1" applyFill="1" applyBorder="1" applyAlignment="1">
      <alignment horizontal="center" vertical="center"/>
    </xf>
    <xf numFmtId="0" fontId="19" fillId="27" borderId="0" xfId="0" applyFont="1" applyFill="1" applyBorder="1"/>
    <xf numFmtId="3" fontId="20" fillId="27" borderId="0" xfId="130" applyNumberFormat="1" applyFont="1" applyFill="1" applyBorder="1" applyAlignment="1">
      <alignment horizontal="center" vertical="center"/>
    </xf>
    <xf numFmtId="0" fontId="22" fillId="24" borderId="0" xfId="130" applyFont="1" applyFill="1"/>
    <xf numFmtId="0" fontId="20" fillId="24" borderId="0" xfId="130" applyFont="1" applyFill="1"/>
    <xf numFmtId="0" fontId="20" fillId="27" borderId="0" xfId="130" applyFont="1" applyFill="1"/>
    <xf numFmtId="0" fontId="20" fillId="24" borderId="17" xfId="129" applyFont="1" applyFill="1" applyBorder="1" applyAlignment="1">
      <alignment horizontal="left" vertical="center" indent="1"/>
    </xf>
    <xf numFmtId="3" fontId="21" fillId="24" borderId="18" xfId="130" applyNumberFormat="1" applyFont="1" applyFill="1" applyBorder="1" applyAlignment="1">
      <alignment horizontal="center" vertical="center"/>
    </xf>
    <xf numFmtId="3" fontId="21" fillId="24" borderId="19" xfId="130" applyNumberFormat="1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left" vertical="center" indent="1"/>
    </xf>
    <xf numFmtId="0" fontId="20" fillId="24" borderId="21" xfId="130" applyFont="1" applyFill="1" applyBorder="1" applyAlignment="1">
      <alignment horizontal="center" vertical="center"/>
    </xf>
    <xf numFmtId="0" fontId="20" fillId="24" borderId="0" xfId="129" applyFont="1" applyFill="1" applyBorder="1" applyAlignment="1">
      <alignment horizontal="center" vertical="center"/>
    </xf>
    <xf numFmtId="183" fontId="20" fillId="24" borderId="22" xfId="129" applyNumberFormat="1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0" fillId="24" borderId="24" xfId="129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1" fillId="24" borderId="24" xfId="129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0" fillId="24" borderId="26" xfId="129" applyFont="1" applyFill="1" applyBorder="1" applyAlignment="1">
      <alignment horizontal="center" vertical="center"/>
    </xf>
    <xf numFmtId="0" fontId="20" fillId="27" borderId="24" xfId="129" applyFont="1" applyFill="1" applyBorder="1" applyAlignment="1">
      <alignment horizontal="center" vertical="center"/>
    </xf>
    <xf numFmtId="3" fontId="21" fillId="27" borderId="27" xfId="130" applyNumberFormat="1" applyFont="1" applyFill="1" applyBorder="1" applyAlignment="1">
      <alignment horizontal="center" vertical="center"/>
    </xf>
    <xf numFmtId="3" fontId="21" fillId="27" borderId="18" xfId="130" applyNumberFormat="1" applyFont="1" applyFill="1" applyBorder="1" applyAlignment="1">
      <alignment horizontal="center" vertical="center"/>
    </xf>
    <xf numFmtId="0" fontId="21" fillId="0" borderId="0" xfId="130" applyFont="1" applyFill="1" applyAlignment="1">
      <alignment horizontal="center"/>
    </xf>
    <xf numFmtId="3" fontId="20" fillId="0" borderId="28" xfId="130" applyNumberFormat="1" applyFont="1" applyFill="1" applyBorder="1" applyAlignment="1">
      <alignment horizontal="center" vertical="center"/>
    </xf>
    <xf numFmtId="3" fontId="21" fillId="0" borderId="0" xfId="130" applyNumberFormat="1" applyFont="1" applyFill="1" applyBorder="1" applyAlignment="1">
      <alignment horizontal="center" vertical="center"/>
    </xf>
    <xf numFmtId="3" fontId="20" fillId="0" borderId="29" xfId="130" applyNumberFormat="1" applyFont="1" applyFill="1" applyBorder="1" applyAlignment="1">
      <alignment horizontal="center" vertical="center"/>
    </xf>
    <xf numFmtId="3" fontId="21" fillId="0" borderId="11" xfId="130" applyNumberFormat="1" applyFont="1" applyFill="1" applyBorder="1" applyAlignment="1">
      <alignment horizontal="center" vertical="center"/>
    </xf>
    <xf numFmtId="3" fontId="20" fillId="0" borderId="11" xfId="130" applyNumberFormat="1" applyFont="1" applyFill="1" applyBorder="1" applyAlignment="1">
      <alignment horizontal="center" vertical="center"/>
    </xf>
    <xf numFmtId="3" fontId="21" fillId="0" borderId="16" xfId="130" applyNumberFormat="1" applyFont="1" applyFill="1" applyBorder="1" applyAlignment="1">
      <alignment horizontal="center" vertical="center"/>
    </xf>
    <xf numFmtId="3" fontId="20" fillId="0" borderId="30" xfId="130" applyNumberFormat="1" applyFont="1" applyFill="1" applyBorder="1" applyAlignment="1">
      <alignment horizontal="center" vertical="center"/>
    </xf>
    <xf numFmtId="3" fontId="21" fillId="0" borderId="31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3" fontId="21" fillId="0" borderId="0" xfId="130" applyNumberFormat="1" applyFont="1" applyFill="1"/>
    <xf numFmtId="3" fontId="25" fillId="0" borderId="0" xfId="130" applyNumberFormat="1" applyFont="1" applyFill="1" applyBorder="1" applyAlignment="1">
      <alignment horizontal="center" vertical="center"/>
    </xf>
    <xf numFmtId="0" fontId="31" fillId="0" borderId="0" xfId="130" applyFont="1" applyFill="1" applyBorder="1" applyAlignment="1">
      <alignment horizontal="center"/>
    </xf>
    <xf numFmtId="0" fontId="21" fillId="0" borderId="12" xfId="129" applyFont="1" applyFill="1" applyBorder="1" applyAlignment="1">
      <alignment horizontal="left" vertical="center" indent="2"/>
    </xf>
    <xf numFmtId="0" fontId="21" fillId="0" borderId="24" xfId="0" applyFont="1" applyFill="1" applyBorder="1" applyAlignment="1">
      <alignment horizontal="center" vertical="center"/>
    </xf>
    <xf numFmtId="0" fontId="24" fillId="0" borderId="0" xfId="130" applyFont="1" applyFill="1"/>
    <xf numFmtId="3" fontId="20" fillId="0" borderId="0" xfId="130" applyNumberFormat="1" applyFont="1" applyFill="1" applyBorder="1" applyAlignment="1">
      <alignment horizontal="center"/>
    </xf>
    <xf numFmtId="3" fontId="21" fillId="0" borderId="0" xfId="130" applyNumberFormat="1" applyFont="1" applyFill="1" applyAlignment="1">
      <alignment horizontal="center"/>
    </xf>
    <xf numFmtId="0" fontId="21" fillId="0" borderId="0" xfId="130" applyFont="1" applyFill="1" applyBorder="1" applyAlignment="1">
      <alignment horizontal="center"/>
    </xf>
    <xf numFmtId="0" fontId="21" fillId="0" borderId="0" xfId="130" applyFont="1" applyFill="1" applyBorder="1"/>
    <xf numFmtId="3" fontId="21" fillId="0" borderId="0" xfId="130" applyNumberFormat="1" applyFont="1" applyFill="1" applyBorder="1" applyAlignment="1">
      <alignment horizontal="left"/>
    </xf>
    <xf numFmtId="0" fontId="32" fillId="0" borderId="0" xfId="130" applyFont="1" applyFill="1" applyAlignment="1">
      <alignment horizontal="center"/>
    </xf>
    <xf numFmtId="3" fontId="21" fillId="0" borderId="0" xfId="130" applyNumberFormat="1" applyFont="1" applyFill="1" applyBorder="1"/>
    <xf numFmtId="3" fontId="21" fillId="0" borderId="0" xfId="130" applyNumberFormat="1" applyFont="1" applyFill="1" applyBorder="1" applyAlignment="1">
      <alignment horizontal="center"/>
    </xf>
    <xf numFmtId="3" fontId="21" fillId="0" borderId="0" xfId="130" applyNumberFormat="1" applyFont="1" applyFill="1" applyAlignment="1">
      <alignment horizontal="left"/>
    </xf>
    <xf numFmtId="0" fontId="32" fillId="0" borderId="0" xfId="130" applyFont="1" applyFill="1"/>
    <xf numFmtId="3" fontId="21" fillId="0" borderId="32" xfId="130" applyNumberFormat="1" applyFont="1" applyFill="1" applyBorder="1" applyAlignment="1">
      <alignment horizontal="center" vertical="center"/>
    </xf>
    <xf numFmtId="0" fontId="21" fillId="0" borderId="0" xfId="130" applyFont="1" applyFill="1" applyAlignment="1">
      <alignment horizontal="left"/>
    </xf>
    <xf numFmtId="3" fontId="31" fillId="0" borderId="0" xfId="130" applyNumberFormat="1" applyFont="1" applyFill="1" applyBorder="1" applyAlignment="1">
      <alignment horizontal="center"/>
    </xf>
    <xf numFmtId="3" fontId="21" fillId="24" borderId="33" xfId="130" applyNumberFormat="1" applyFont="1" applyFill="1" applyBorder="1" applyAlignment="1">
      <alignment horizontal="center" vertical="center"/>
    </xf>
    <xf numFmtId="0" fontId="0" fillId="24" borderId="34" xfId="0" applyFill="1" applyBorder="1"/>
    <xf numFmtId="3" fontId="21" fillId="0" borderId="21" xfId="130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0" borderId="34" xfId="130" applyFont="1" applyFill="1" applyBorder="1" applyAlignment="1">
      <alignment horizontal="left"/>
    </xf>
    <xf numFmtId="0" fontId="21" fillId="24" borderId="34" xfId="130" applyFont="1" applyFill="1" applyBorder="1" applyAlignment="1">
      <alignment horizontal="left"/>
    </xf>
    <xf numFmtId="0" fontId="21" fillId="0" borderId="34" xfId="130" applyFont="1" applyFill="1" applyBorder="1"/>
    <xf numFmtId="3" fontId="21" fillId="0" borderId="34" xfId="130" applyNumberFormat="1" applyFont="1" applyFill="1" applyBorder="1"/>
    <xf numFmtId="3" fontId="25" fillId="0" borderId="34" xfId="130" applyNumberFormat="1" applyFont="1" applyFill="1" applyBorder="1" applyAlignment="1">
      <alignment horizontal="center" vertical="center"/>
    </xf>
    <xf numFmtId="0" fontId="21" fillId="24" borderId="34" xfId="130" applyFont="1" applyFill="1" applyBorder="1"/>
    <xf numFmtId="0" fontId="33" fillId="28" borderId="0" xfId="0" applyFont="1" applyFill="1" applyBorder="1" applyAlignment="1">
      <alignment horizontal="left"/>
    </xf>
    <xf numFmtId="0" fontId="34" fillId="28" borderId="0" xfId="130" applyFont="1" applyFill="1" applyBorder="1" applyAlignment="1">
      <alignment horizontal="center" vertical="center"/>
    </xf>
    <xf numFmtId="3" fontId="21" fillId="0" borderId="34" xfId="13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3" fontId="21" fillId="27" borderId="35" xfId="130" applyNumberFormat="1" applyFont="1" applyFill="1" applyBorder="1" applyAlignment="1">
      <alignment horizontal="center" vertical="center"/>
    </xf>
    <xf numFmtId="0" fontId="21" fillId="0" borderId="12" xfId="129" applyFont="1" applyBorder="1" applyAlignment="1">
      <alignment horizontal="left" vertical="center" indent="2"/>
    </xf>
    <xf numFmtId="0" fontId="21" fillId="24" borderId="36" xfId="0" applyFont="1" applyFill="1" applyBorder="1" applyAlignment="1">
      <alignment horizontal="center" vertical="center"/>
    </xf>
    <xf numFmtId="3" fontId="21" fillId="0" borderId="37" xfId="130" applyNumberFormat="1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3" fontId="21" fillId="24" borderId="37" xfId="130" applyNumberFormat="1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3" fontId="21" fillId="24" borderId="21" xfId="130" applyNumberFormat="1" applyFont="1" applyFill="1" applyBorder="1" applyAlignment="1">
      <alignment horizontal="center" vertical="center"/>
    </xf>
    <xf numFmtId="0" fontId="20" fillId="24" borderId="21" xfId="129" applyFont="1" applyFill="1" applyBorder="1" applyAlignment="1">
      <alignment horizontal="center" vertical="center"/>
    </xf>
    <xf numFmtId="3" fontId="21" fillId="24" borderId="38" xfId="130" applyNumberFormat="1" applyFont="1" applyFill="1" applyBorder="1" applyAlignment="1">
      <alignment horizontal="center" vertical="center"/>
    </xf>
    <xf numFmtId="3" fontId="21" fillId="27" borderId="33" xfId="130" applyNumberFormat="1" applyFont="1" applyFill="1" applyBorder="1" applyAlignment="1">
      <alignment horizontal="center" vertical="center"/>
    </xf>
    <xf numFmtId="0" fontId="20" fillId="0" borderId="21" xfId="130" applyFont="1" applyFill="1" applyBorder="1" applyAlignment="1">
      <alignment horizontal="center" vertical="center"/>
    </xf>
    <xf numFmtId="3" fontId="20" fillId="0" borderId="19" xfId="130" applyNumberFormat="1" applyFont="1" applyFill="1" applyBorder="1" applyAlignment="1">
      <alignment horizontal="center" vertical="center"/>
    </xf>
    <xf numFmtId="3" fontId="20" fillId="0" borderId="39" xfId="13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indent="2"/>
    </xf>
    <xf numFmtId="0" fontId="20" fillId="0" borderId="12" xfId="129" applyFont="1" applyFill="1" applyBorder="1" applyAlignment="1">
      <alignment horizontal="left" vertical="center" indent="1"/>
    </xf>
    <xf numFmtId="0" fontId="21" fillId="0" borderId="12" xfId="129" applyFont="1" applyFill="1" applyBorder="1" applyAlignment="1">
      <alignment horizontal="left" vertical="center" indent="1"/>
    </xf>
    <xf numFmtId="0" fontId="20" fillId="0" borderId="12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left" vertical="center" wrapText="1" indent="2"/>
    </xf>
    <xf numFmtId="0" fontId="21" fillId="0" borderId="40" xfId="0" applyFont="1" applyFill="1" applyBorder="1" applyAlignment="1">
      <alignment horizontal="left" vertical="center" indent="2"/>
    </xf>
    <xf numFmtId="0" fontId="20" fillId="0" borderId="11" xfId="129" applyFont="1" applyFill="1" applyBorder="1" applyAlignment="1">
      <alignment horizontal="left" vertical="center" indent="1"/>
    </xf>
    <xf numFmtId="0" fontId="21" fillId="0" borderId="31" xfId="129" applyFont="1" applyFill="1" applyBorder="1" applyAlignment="1">
      <alignment horizontal="left" vertical="center" indent="2"/>
    </xf>
    <xf numFmtId="0" fontId="20" fillId="0" borderId="17" xfId="129" applyFont="1" applyFill="1" applyBorder="1" applyAlignment="1">
      <alignment horizontal="left" vertical="center" indent="1"/>
    </xf>
    <xf numFmtId="183" fontId="20" fillId="0" borderId="14" xfId="129" applyNumberFormat="1" applyFont="1" applyFill="1" applyBorder="1" applyAlignment="1">
      <alignment horizontal="left" vertical="center"/>
    </xf>
    <xf numFmtId="0" fontId="20" fillId="0" borderId="15" xfId="129" applyFont="1" applyFill="1" applyBorder="1" applyAlignment="1">
      <alignment horizontal="left" vertical="center" indent="1"/>
    </xf>
    <xf numFmtId="0" fontId="20" fillId="0" borderId="20" xfId="0" applyFont="1" applyFill="1" applyBorder="1" applyAlignment="1">
      <alignment horizontal="left" vertical="center" indent="1"/>
    </xf>
    <xf numFmtId="0" fontId="21" fillId="0" borderId="40" xfId="129" applyFont="1" applyFill="1" applyBorder="1" applyAlignment="1">
      <alignment horizontal="left" vertical="center" indent="2"/>
    </xf>
    <xf numFmtId="0" fontId="21" fillId="0" borderId="41" xfId="0" applyFont="1" applyFill="1" applyBorder="1" applyAlignment="1">
      <alignment horizontal="left" vertical="center" indent="2"/>
    </xf>
    <xf numFmtId="0" fontId="21" fillId="0" borderId="13" xfId="129" applyFont="1" applyFill="1" applyBorder="1" applyAlignment="1">
      <alignment horizontal="left" vertical="center" indent="1"/>
    </xf>
    <xf numFmtId="0" fontId="20" fillId="0" borderId="41" xfId="129" applyFont="1" applyFill="1" applyBorder="1" applyAlignment="1">
      <alignment horizontal="left" vertical="center" indent="1"/>
    </xf>
    <xf numFmtId="0" fontId="21" fillId="0" borderId="37" xfId="129" applyFont="1" applyFill="1" applyBorder="1" applyAlignment="1">
      <alignment horizontal="left" vertical="center" indent="2"/>
    </xf>
    <xf numFmtId="0" fontId="21" fillId="0" borderId="13" xfId="129" applyFont="1" applyFill="1" applyBorder="1" applyAlignment="1">
      <alignment horizontal="left" vertical="center" indent="2"/>
    </xf>
    <xf numFmtId="3" fontId="21" fillId="24" borderId="47" xfId="130" applyNumberFormat="1" applyFont="1" applyFill="1" applyBorder="1" applyAlignment="1">
      <alignment horizontal="center" vertical="center"/>
    </xf>
    <xf numFmtId="0" fontId="20" fillId="25" borderId="42" xfId="130" applyFont="1" applyFill="1" applyBorder="1" applyAlignment="1">
      <alignment horizontal="center" vertical="center"/>
    </xf>
    <xf numFmtId="0" fontId="20" fillId="25" borderId="43" xfId="130" applyFont="1" applyFill="1" applyBorder="1" applyAlignment="1">
      <alignment horizontal="center" vertical="center"/>
    </xf>
    <xf numFmtId="0" fontId="20" fillId="25" borderId="44" xfId="130" applyFont="1" applyFill="1" applyBorder="1" applyAlignment="1">
      <alignment horizontal="center" vertical="center"/>
    </xf>
    <xf numFmtId="0" fontId="20" fillId="25" borderId="42" xfId="130" applyFont="1" applyFill="1" applyBorder="1" applyAlignment="1">
      <alignment horizontal="center" vertical="center" wrapText="1"/>
    </xf>
    <xf numFmtId="0" fontId="20" fillId="25" borderId="43" xfId="130" applyFont="1" applyFill="1" applyBorder="1" applyAlignment="1">
      <alignment horizontal="center" vertical="center" wrapText="1"/>
    </xf>
    <xf numFmtId="0" fontId="20" fillId="25" borderId="44" xfId="130" applyFont="1" applyFill="1" applyBorder="1" applyAlignment="1">
      <alignment horizontal="center" vertical="center" wrapText="1"/>
    </xf>
    <xf numFmtId="0" fontId="20" fillId="25" borderId="41" xfId="130" applyFont="1" applyFill="1" applyBorder="1" applyAlignment="1">
      <alignment horizontal="center" vertical="center"/>
    </xf>
    <xf numFmtId="0" fontId="20" fillId="25" borderId="21" xfId="130" applyFont="1" applyFill="1" applyBorder="1" applyAlignment="1">
      <alignment horizontal="center" vertical="center"/>
    </xf>
    <xf numFmtId="0" fontId="20" fillId="25" borderId="35" xfId="130" applyFont="1" applyFill="1" applyBorder="1" applyAlignment="1">
      <alignment horizontal="center" vertical="center"/>
    </xf>
    <xf numFmtId="0" fontId="20" fillId="25" borderId="45" xfId="130" applyFont="1" applyFill="1" applyBorder="1" applyAlignment="1">
      <alignment horizontal="center" vertical="center" wrapText="1"/>
    </xf>
    <xf numFmtId="0" fontId="20" fillId="25" borderId="46" xfId="130" applyFont="1" applyFill="1" applyBorder="1" applyAlignment="1">
      <alignment horizontal="center" vertical="center" wrapText="1"/>
    </xf>
    <xf numFmtId="0" fontId="20" fillId="24" borderId="0" xfId="131" applyFont="1" applyFill="1" applyAlignment="1">
      <alignment horizontal="center"/>
    </xf>
  </cellXfs>
  <cellStyles count="154">
    <cellStyle name="20% - Accent1" xfId="1" xr:uid="{0E016C34-7B94-4CC1-A52E-388694CEE87C}"/>
    <cellStyle name="20% - Accent2" xfId="2" xr:uid="{B59F195B-DCBD-4CC5-8123-3DF791777B1A}"/>
    <cellStyle name="20% - Accent3" xfId="3" xr:uid="{F110FD31-0AEE-41EF-BCE7-B5E9E6603AC1}"/>
    <cellStyle name="20% - Accent4" xfId="4" xr:uid="{7CD2A499-FCFE-419C-8DB7-F013E709EE90}"/>
    <cellStyle name="20% - Accent5" xfId="5" xr:uid="{263B3430-9BF6-462B-9A0E-4EF1F49BF320}"/>
    <cellStyle name="20% - Accent6" xfId="6" xr:uid="{0FB3CD5E-51C8-4B32-9269-EFAD2A665292}"/>
    <cellStyle name="20% - Énfasis1" xfId="7" builtinId="30" customBuiltin="1"/>
    <cellStyle name="20% - Énfasis1 2" xfId="8" xr:uid="{1BE0EA2D-59B1-49B4-B573-275AE86F0499}"/>
    <cellStyle name="20% - Énfasis2" xfId="9" builtinId="34" customBuiltin="1"/>
    <cellStyle name="20% - Énfasis2 2" xfId="10" xr:uid="{10B67F58-5C59-480B-8A98-353053A24699}"/>
    <cellStyle name="20% - Énfasis3" xfId="11" builtinId="38" customBuiltin="1"/>
    <cellStyle name="20% - Énfasis3 2" xfId="12" xr:uid="{95DE65CA-2FCF-4185-A674-1BE7310B5515}"/>
    <cellStyle name="20% - Énfasis4" xfId="13" builtinId="42" customBuiltin="1"/>
    <cellStyle name="20% - Énfasis4 2" xfId="14" xr:uid="{5E58EC95-3D96-4F8B-B415-F534F8E6B48F}"/>
    <cellStyle name="20% - Énfasis5" xfId="15" builtinId="46" customBuiltin="1"/>
    <cellStyle name="20% - Énfasis5 2" xfId="16" xr:uid="{1E039720-4E50-48CC-9786-69F832321E6D}"/>
    <cellStyle name="20% - Énfasis6" xfId="17" builtinId="50" customBuiltin="1"/>
    <cellStyle name="20% - Énfasis6 2" xfId="18" xr:uid="{9C46D749-AFD2-42B5-B8EB-94AC7820C0FE}"/>
    <cellStyle name="40% - Accent1" xfId="19" xr:uid="{FC676AD2-DCC6-48FF-8ED5-0FED0FE379B7}"/>
    <cellStyle name="40% - Accent2" xfId="20" xr:uid="{28E97853-197A-4C15-BDC8-D8F7765B1485}"/>
    <cellStyle name="40% - Accent3" xfId="21" xr:uid="{74D09DED-9BEA-473C-AC38-94C219384ACD}"/>
    <cellStyle name="40% - Accent4" xfId="22" xr:uid="{8B60D8FD-9E2E-47D3-A71C-64EB645D415B}"/>
    <cellStyle name="40% - Accent5" xfId="23" xr:uid="{C6048219-8E0B-4E67-B461-6F15888CD8C0}"/>
    <cellStyle name="40% - Accent6" xfId="24" xr:uid="{2A3F4A9A-73C8-4C7C-8980-1107922356A1}"/>
    <cellStyle name="40% - Énfasis1" xfId="25" builtinId="31" customBuiltin="1"/>
    <cellStyle name="40% - Énfasis1 2" xfId="26" xr:uid="{E5780871-A379-493F-AA61-84A0D9CA4C64}"/>
    <cellStyle name="40% - Énfasis2" xfId="27" builtinId="35" customBuiltin="1"/>
    <cellStyle name="40% - Énfasis2 2" xfId="28" xr:uid="{26D96CAE-81F8-4FC5-B6F4-3A32AC464680}"/>
    <cellStyle name="40% - Énfasis3" xfId="29" builtinId="39" customBuiltin="1"/>
    <cellStyle name="40% - Énfasis3 2" xfId="30" xr:uid="{4E568AAD-C879-492B-9E00-762A5A3A66BF}"/>
    <cellStyle name="40% - Énfasis4" xfId="31" builtinId="43" customBuiltin="1"/>
    <cellStyle name="40% - Énfasis4 2" xfId="32" xr:uid="{EDED2536-A4E8-415E-B188-5D3E074F5C32}"/>
    <cellStyle name="40% - Énfasis5" xfId="33" builtinId="47" customBuiltin="1"/>
    <cellStyle name="40% - Énfasis5 2" xfId="34" xr:uid="{20271390-FC6C-4317-98C4-D4E3B951F94F}"/>
    <cellStyle name="40% - Énfasis6" xfId="35" builtinId="51" customBuiltin="1"/>
    <cellStyle name="40% - Énfasis6 2" xfId="36" xr:uid="{1D000F0E-D20B-4C5F-9E5A-0AA87EB49D01}"/>
    <cellStyle name="60% - Accent1" xfId="37" xr:uid="{044F4C68-E625-4A7B-9F5F-67E3B6484339}"/>
    <cellStyle name="60% - Accent2" xfId="38" xr:uid="{09B9E81C-A1BB-4042-8D80-BC677FC7B731}"/>
    <cellStyle name="60% - Accent3" xfId="39" xr:uid="{DEA63A53-B340-4C4A-ABED-14C5F6FB6139}"/>
    <cellStyle name="60% - Accent4" xfId="40" xr:uid="{61299765-A8A9-4883-956B-232B3C3541D0}"/>
    <cellStyle name="60% - Accent5" xfId="41" xr:uid="{7D17DEB4-ECDD-40FE-B2AB-02261D5CACE7}"/>
    <cellStyle name="60% - Accent6" xfId="42" xr:uid="{5841BF3A-1E29-429B-959C-E07746D04F91}"/>
    <cellStyle name="60% - Énfasis1" xfId="43" builtinId="32" customBuiltin="1"/>
    <cellStyle name="60% - Énfasis1 2" xfId="44" xr:uid="{246F3154-0553-40CA-BC32-3D863D14BB72}"/>
    <cellStyle name="60% - Énfasis2" xfId="45" builtinId="36" customBuiltin="1"/>
    <cellStyle name="60% - Énfasis2 2" xfId="46" xr:uid="{8F128D43-57C3-49B5-A617-31E337B47FD8}"/>
    <cellStyle name="60% - Énfasis3" xfId="47" builtinId="40" customBuiltin="1"/>
    <cellStyle name="60% - Énfasis3 2" xfId="48" xr:uid="{07F3D7CC-5ACD-4515-9B4F-6CDC722B4D6A}"/>
    <cellStyle name="60% - Énfasis4" xfId="49" builtinId="44" customBuiltin="1"/>
    <cellStyle name="60% - Énfasis4 2" xfId="50" xr:uid="{C6EE80C7-41D9-4E32-8733-4D399BA2F4E0}"/>
    <cellStyle name="60% - Énfasis5" xfId="51" builtinId="48" customBuiltin="1"/>
    <cellStyle name="60% - Énfasis5 2" xfId="52" xr:uid="{5B349218-AD53-40BA-979D-9D630EDFCE77}"/>
    <cellStyle name="60% - Énfasis6" xfId="53" builtinId="52" customBuiltin="1"/>
    <cellStyle name="60% - Énfasis6 2" xfId="54" xr:uid="{9D1FF95E-936A-498B-9760-A620D129D200}"/>
    <cellStyle name="Accent1" xfId="55" xr:uid="{F325AF2A-6456-4B82-819D-F5C95F44FDBC}"/>
    <cellStyle name="Accent2" xfId="56" xr:uid="{8065BCD3-9996-493C-867B-19F14ADB7091}"/>
    <cellStyle name="Accent3" xfId="57" xr:uid="{E4976B17-A385-4232-AA25-C452E5EFAC6A}"/>
    <cellStyle name="Accent4" xfId="58" xr:uid="{18ABDC1A-A43D-4613-B92E-CDE150ABF646}"/>
    <cellStyle name="Accent5" xfId="59" xr:uid="{2C3234CA-6130-4C70-9ED7-C56082C80351}"/>
    <cellStyle name="Accent6" xfId="60" xr:uid="{8683432D-7BF3-4519-A42C-637138825E22}"/>
    <cellStyle name="Bad" xfId="61" xr:uid="{B3328003-516B-4A85-8FBF-400FB1F29606}"/>
    <cellStyle name="Buena 2" xfId="62" xr:uid="{AB40A3D1-5C4D-457D-8893-0CDE2897B3AE}"/>
    <cellStyle name="Calculation" xfId="63" xr:uid="{60A849E1-EFB2-4761-A10D-437C0233EDFE}"/>
    <cellStyle name="Cálculo" xfId="64" builtinId="22" customBuiltin="1"/>
    <cellStyle name="Cálculo 2" xfId="65" xr:uid="{9F4DF21A-623D-4043-91D3-F0934A0C0144}"/>
    <cellStyle name="Celda de comprobación" xfId="66" builtinId="23" customBuiltin="1"/>
    <cellStyle name="Celda de comprobación 2" xfId="67" xr:uid="{B4A43CF9-8729-4D84-A808-783AB0A1E3A1}"/>
    <cellStyle name="Celda vinculada" xfId="68" builtinId="24" customBuiltin="1"/>
    <cellStyle name="Celda vinculada 2" xfId="69" xr:uid="{A50C23C7-88BF-40B8-8115-8F477808011E}"/>
    <cellStyle name="Check Cell" xfId="70" xr:uid="{75F20D1C-9E7A-494E-A208-C80BA866A3D9}"/>
    <cellStyle name="Diseño" xfId="71" xr:uid="{B81E9EE3-8C04-4D2E-B6F6-DDC784C44B1F}"/>
    <cellStyle name="Encabezado 4" xfId="72" builtinId="19" customBuiltin="1"/>
    <cellStyle name="Encabezado 4 2" xfId="73" xr:uid="{CCB701EA-8657-4018-BEC5-475435AB841F}"/>
    <cellStyle name="Énfasis1" xfId="74" builtinId="29" customBuiltin="1"/>
    <cellStyle name="Énfasis1 2" xfId="75" xr:uid="{CB019583-AE2C-47DC-A34B-43B7936A52AC}"/>
    <cellStyle name="Énfasis2" xfId="76" builtinId="33" customBuiltin="1"/>
    <cellStyle name="Énfasis2 2" xfId="77" xr:uid="{7A4C166A-019F-4001-9C73-A60542CBEF4B}"/>
    <cellStyle name="Énfasis3" xfId="78" builtinId="37" customBuiltin="1"/>
    <cellStyle name="Énfasis3 2" xfId="79" xr:uid="{ED4F9CA3-BC87-4AEF-93CB-59BE41EEA429}"/>
    <cellStyle name="Énfasis4" xfId="80" builtinId="41" customBuiltin="1"/>
    <cellStyle name="Énfasis4 2" xfId="81" xr:uid="{CD511B16-C864-42AD-971F-2D5CC3ABF8C3}"/>
    <cellStyle name="Énfasis5" xfId="82" builtinId="45" customBuiltin="1"/>
    <cellStyle name="Énfasis5 2" xfId="83" xr:uid="{63640BC6-64A1-44A5-8E87-4F53B3B5E8CA}"/>
    <cellStyle name="Énfasis6" xfId="84" builtinId="49" customBuiltin="1"/>
    <cellStyle name="Énfasis6 2" xfId="85" xr:uid="{3D0A16CC-DB54-4B5C-977F-7338BF5ED56E}"/>
    <cellStyle name="Entrada" xfId="86" builtinId="20" customBuiltin="1"/>
    <cellStyle name="Entrada 2" xfId="87" xr:uid="{FDDB555F-87CE-4FC6-8531-95F23352E03C}"/>
    <cellStyle name="Euro" xfId="88" xr:uid="{2F7E045D-0307-4814-9EBB-8D04690AAC38}"/>
    <cellStyle name="Explanatory Text" xfId="89" xr:uid="{5F429424-11BD-4FBB-8812-13A10BB32532}"/>
    <cellStyle name="Good" xfId="90" xr:uid="{F8C7F9D4-83D0-4B43-85BC-2DE10BE375FC}"/>
    <cellStyle name="Heading 1" xfId="91" xr:uid="{DCF9197E-61BA-40FA-816B-899FC3FEB92E}"/>
    <cellStyle name="Heading 2" xfId="92" xr:uid="{CABE6FCD-FD8D-483A-BD6A-BDB6373DC678}"/>
    <cellStyle name="Heading 3" xfId="93" xr:uid="{9097AE17-26FE-4E33-8270-AB7C86A63490}"/>
    <cellStyle name="Heading 4" xfId="94" xr:uid="{76F093CC-6776-42C0-9748-CFE973DE477D}"/>
    <cellStyle name="Incorrecto" xfId="95" builtinId="27" customBuiltin="1"/>
    <cellStyle name="Incorrecto 2" xfId="96" xr:uid="{B1181EB3-CA68-4F58-A555-AA641514AA53}"/>
    <cellStyle name="Input" xfId="97" xr:uid="{40324D76-8C50-476E-9ABD-06361ECB29EA}"/>
    <cellStyle name="Linked Cell" xfId="98" xr:uid="{C74BDB11-6580-4E81-98B5-C2D05DAD3634}"/>
    <cellStyle name="Millares 2" xfId="99" xr:uid="{0B934B28-984B-40D7-A22F-F77C9206D180}"/>
    <cellStyle name="Millares 3" xfId="100" xr:uid="{F40D5268-325E-4D47-8C0C-2166DAC62C5E}"/>
    <cellStyle name="Neutral" xfId="101" builtinId="28" customBuiltin="1"/>
    <cellStyle name="Neutral 2" xfId="102" xr:uid="{6D5A87B5-8FEC-486E-889C-BDF49C92F592}"/>
    <cellStyle name="Normal" xfId="0" builtinId="0"/>
    <cellStyle name="Normal 10" xfId="103" xr:uid="{34503417-DD13-436A-81D7-A21DAC813520}"/>
    <cellStyle name="Normal 2" xfId="104" xr:uid="{2B41977F-0BC8-44A8-955F-CF617831405D}"/>
    <cellStyle name="Normal 2 2" xfId="105" xr:uid="{3433E057-4629-4F6C-8103-41EE59E5F3CA}"/>
    <cellStyle name="Normal 2 2 2" xfId="106" xr:uid="{510D74C6-56A1-4B3C-9EFC-8B2A8ED4AB2B}"/>
    <cellStyle name="Normal 2 2_Niveles de Servicio y Productividad - JULIO 2011 (20)" xfId="107" xr:uid="{7DA003C7-4D5F-4813-99D6-32C15286212C}"/>
    <cellStyle name="Normal 2 3" xfId="108" xr:uid="{69E90134-0CC5-4558-8633-4FA67F7DA087}"/>
    <cellStyle name="Normal 2 4" xfId="109" xr:uid="{8DB991FF-C845-4D2B-B510-4D1148CE8FBA}"/>
    <cellStyle name="Normal 2 5" xfId="110" xr:uid="{8FA3E9F6-46DE-40FB-B0D7-464E357219D5}"/>
    <cellStyle name="Normal 2 6" xfId="111" xr:uid="{80CED6DA-B39D-46E0-A0C9-6D66C3EFD04A}"/>
    <cellStyle name="Normal 2 7" xfId="112" xr:uid="{FF74B066-BF63-4CCA-90D1-63E666485356}"/>
    <cellStyle name="Normal 2_03 Niveles de Servicio y Productividad MARZO 2011" xfId="113" xr:uid="{43B90D30-A02A-4D7A-8B1A-8E5C59D0B9BF}"/>
    <cellStyle name="Normal 3" xfId="114" xr:uid="{CEBF70DC-212C-4629-B812-1C051D05127B}"/>
    <cellStyle name="Normal 3 2" xfId="115" xr:uid="{548AD492-8320-4632-9997-94469D2D2774}"/>
    <cellStyle name="Normal 3 2 2" xfId="116" xr:uid="{34F5FCE7-C88B-44D9-81EC-4ACFBD61D64F}"/>
    <cellStyle name="Normal 3 3" xfId="117" xr:uid="{BFE49CF3-C533-40CF-8DF6-38535CE81F98}"/>
    <cellStyle name="Normal 3 4" xfId="118" xr:uid="{E4285842-A906-400C-898A-995EC4C58214}"/>
    <cellStyle name="Normal 3 5" xfId="119" xr:uid="{155A9C71-C1A8-47C5-BF48-535FD41EA6B4}"/>
    <cellStyle name="Normal 3 6" xfId="120" xr:uid="{AC200ACB-5EE7-4E9F-A997-0AB80A5BFB05}"/>
    <cellStyle name="Normal 3_03 Niveles de Servicio y Productividad MARZO 2011" xfId="121" xr:uid="{D15E54BB-9C8F-4D54-9B2E-7265E246F1CB}"/>
    <cellStyle name="Normal 4" xfId="122" xr:uid="{C97E8303-457C-4CF4-8AC2-5FDD70929337}"/>
    <cellStyle name="Normal 4 2" xfId="123" xr:uid="{3230E426-8BE6-4131-AA3F-9F345519C253}"/>
    <cellStyle name="Normal 5" xfId="124" xr:uid="{9401B905-4DD0-4A59-B4C2-2DF885EE01A3}"/>
    <cellStyle name="Normal 6" xfId="125" xr:uid="{C3F984A6-B7B8-486C-B708-D8E32E6BC9D5}"/>
    <cellStyle name="Normal 7" xfId="126" xr:uid="{A026E62D-AE2B-4847-A9E0-030BB6D1C8E8}"/>
    <cellStyle name="Normal 8" xfId="127" xr:uid="{A915A8C7-F520-40F7-B9F9-BC2571933B71}"/>
    <cellStyle name="Normal 9" xfId="128" xr:uid="{54E1BA2D-0129-4281-9278-0F115160350F}"/>
    <cellStyle name="Normal_110518 Resumen de carga - Año 2010" xfId="129" xr:uid="{42EFCED9-7570-491A-97E6-54AB959A8E22}"/>
    <cellStyle name="Normal_110630 Estadísticas de tráfico de carga - Junio 2011" xfId="130" xr:uid="{3A8B7144-1FEB-49B6-902C-EA862C815CC9}"/>
    <cellStyle name="Normal_Comparativo carga DPW - ENAPU (6)_110404 Estadísticas - Año 2010 (3)" xfId="131" xr:uid="{FB65D938-E8DE-4680-853B-A29FD39858CD}"/>
    <cellStyle name="Notas" xfId="132" builtinId="10" customBuiltin="1"/>
    <cellStyle name="Notas 2" xfId="133" xr:uid="{6B83FA90-8097-4188-8D6C-ED2F5E32BCBF}"/>
    <cellStyle name="Note" xfId="134" xr:uid="{56E763B7-07F5-4AEB-BC77-8F33B1B21B3F}"/>
    <cellStyle name="Output" xfId="135" xr:uid="{D15C9B37-52A9-4C32-B5C6-7B71166D420D}"/>
    <cellStyle name="Porcentaje 2" xfId="136" xr:uid="{245BDDBF-D8FC-411E-B12A-83C4B8DCF423}"/>
    <cellStyle name="Salida" xfId="137" builtinId="21" customBuiltin="1"/>
    <cellStyle name="Salida 2" xfId="138" xr:uid="{E4F95E95-5B1C-45F4-ACD3-17A7E3BCD36B}"/>
    <cellStyle name="Texto de advertencia" xfId="139" builtinId="11" customBuiltin="1"/>
    <cellStyle name="Texto de advertencia 2" xfId="140" xr:uid="{E6048ADE-16D0-473D-B1E6-BF4E9C9A4D17}"/>
    <cellStyle name="Texto explicativo" xfId="141" builtinId="53" customBuiltin="1"/>
    <cellStyle name="Texto explicativo 2" xfId="142" xr:uid="{5BAA9A08-63D7-44BC-89BD-8A9DEA679F66}"/>
    <cellStyle name="Title" xfId="143" xr:uid="{A9D94A94-F4FC-4409-AEA3-069DA63DED56}"/>
    <cellStyle name="Título" xfId="144" builtinId="15" customBuiltin="1"/>
    <cellStyle name="Título 1 2" xfId="145" xr:uid="{88D3EF83-B2CF-4C7B-81C6-D74A7427640D}"/>
    <cellStyle name="Título 2" xfId="146" builtinId="17" customBuiltin="1"/>
    <cellStyle name="Título 2 2" xfId="147" xr:uid="{442329B1-D55E-4A4A-9FE1-8036A44F307F}"/>
    <cellStyle name="Título 3" xfId="148" builtinId="18" customBuiltin="1"/>
    <cellStyle name="Título 3 2" xfId="149" xr:uid="{CBABFC2A-640F-415C-B2A7-3C9B99F56EDE}"/>
    <cellStyle name="Título 4" xfId="150" xr:uid="{A5D46807-9612-4ED5-83C7-1211412355DE}"/>
    <cellStyle name="Total" xfId="151" builtinId="25" customBuiltin="1"/>
    <cellStyle name="Total 2" xfId="152" xr:uid="{592C8177-F236-456E-A3EF-706BD224284A}"/>
    <cellStyle name="Warning Text" xfId="153" xr:uid="{1CA5654D-CF06-4F09-9BB5-DAD2CB2055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603885</xdr:colOff>
      <xdr:row>12</xdr:row>
      <xdr:rowOff>0</xdr:rowOff>
    </xdr:from>
    <xdr:to>
      <xdr:col>7</xdr:col>
      <xdr:colOff>2644</xdr:colOff>
      <xdr:row>12</xdr:row>
      <xdr:rowOff>219075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B395A51C-36DC-C3A3-1EB2-5FD4A2CD1504}"/>
            </a:ext>
          </a:extLst>
        </xdr:cNvPr>
        <xdr:cNvSpPr txBox="1">
          <a:spLocks noChangeArrowheads="1"/>
        </xdr:cNvSpPr>
      </xdr:nvSpPr>
      <xdr:spPr bwMode="auto">
        <a:xfrm>
          <a:off x="4448175" y="217170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FDE05DE9-83EB-C6B6-1C9C-9A2E20CD699D}"/>
            </a:ext>
          </a:extLst>
        </xdr:cNvPr>
        <xdr:cNvSpPr txBox="1">
          <a:spLocks noChangeArrowheads="1"/>
        </xdr:cNvSpPr>
      </xdr:nvSpPr>
      <xdr:spPr bwMode="auto">
        <a:xfrm>
          <a:off x="4791075" y="1323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10651AD2-2303-F8EA-6EEE-167ECA09D70F}"/>
            </a:ext>
          </a:extLst>
        </xdr:cNvPr>
        <xdr:cNvSpPr txBox="1">
          <a:spLocks noChangeArrowheads="1"/>
        </xdr:cNvSpPr>
      </xdr:nvSpPr>
      <xdr:spPr bwMode="auto">
        <a:xfrm>
          <a:off x="1333500" y="5676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24032918-3F31-C2F9-CA32-21A9E4B3BDCB}"/>
            </a:ext>
          </a:extLst>
        </xdr:cNvPr>
        <xdr:cNvSpPr txBox="1">
          <a:spLocks noChangeArrowheads="1"/>
        </xdr:cNvSpPr>
      </xdr:nvSpPr>
      <xdr:spPr bwMode="auto">
        <a:xfrm>
          <a:off x="1343025" y="55149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A4348186-C536-9D86-7038-592A7813F593}"/>
            </a:ext>
          </a:extLst>
        </xdr:cNvPr>
        <xdr:cNvSpPr txBox="1">
          <a:spLocks noChangeArrowheads="1"/>
        </xdr:cNvSpPr>
      </xdr:nvSpPr>
      <xdr:spPr bwMode="auto">
        <a:xfrm>
          <a:off x="1009650" y="5676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256FFE10-6CB7-27F4-B581-8B6021E0BBFC}"/>
            </a:ext>
          </a:extLst>
        </xdr:cNvPr>
        <xdr:cNvSpPr txBox="1">
          <a:spLocks noChangeArrowheads="1"/>
        </xdr:cNvSpPr>
      </xdr:nvSpPr>
      <xdr:spPr bwMode="auto">
        <a:xfrm>
          <a:off x="14631865" y="1181833"/>
          <a:ext cx="0" cy="222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83ED5E9B-0E4E-99BA-0223-E2C01FFE0200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8B92DF31-BCF3-9294-ABFB-015B862AD7C2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BB8528C-CDCA-EAE3-344B-FE49C8A013BE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5747FC92-C4FB-1113-089B-57D8ACAA5A7B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BE5E5FA8-9B3F-F46E-285E-8B2F3D6559FF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A0038609-B80E-5E08-4E99-05B342353CAF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7</xdr:col>
      <xdr:colOff>0</xdr:colOff>
      <xdr:row>6</xdr:row>
      <xdr:rowOff>84455</xdr:rowOff>
    </xdr:from>
    <xdr:to>
      <xdr:col>7</xdr:col>
      <xdr:colOff>0</xdr:colOff>
      <xdr:row>8</xdr:row>
      <xdr:rowOff>19149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7EC7117A-DB69-7AAA-DBF9-A252B34B70AE}"/>
            </a:ext>
          </a:extLst>
        </xdr:cNvPr>
        <xdr:cNvSpPr txBox="1">
          <a:spLocks noChangeArrowheads="1"/>
        </xdr:cNvSpPr>
      </xdr:nvSpPr>
      <xdr:spPr bwMode="auto">
        <a:xfrm>
          <a:off x="6772275" y="866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A09A6AC-2E5E-6BDF-62E4-424BEE5002D7}"/>
            </a:ext>
          </a:extLst>
        </xdr:cNvPr>
        <xdr:cNvSpPr txBox="1">
          <a:spLocks noChangeArrowheads="1"/>
        </xdr:cNvSpPr>
      </xdr:nvSpPr>
      <xdr:spPr bwMode="auto">
        <a:xfrm>
          <a:off x="1400175" y="14697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8512025E-A4D5-F8F3-320E-4672BAA7A1CB}"/>
            </a:ext>
          </a:extLst>
        </xdr:cNvPr>
        <xdr:cNvSpPr txBox="1">
          <a:spLocks noChangeArrowheads="1"/>
        </xdr:cNvSpPr>
      </xdr:nvSpPr>
      <xdr:spPr bwMode="auto">
        <a:xfrm>
          <a:off x="1076325" y="14697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A1DCC635-9C6B-0776-62DF-9DA34B2A7DEC}"/>
            </a:ext>
          </a:extLst>
        </xdr:cNvPr>
        <xdr:cNvSpPr txBox="1">
          <a:spLocks noChangeArrowheads="1"/>
        </xdr:cNvSpPr>
      </xdr:nvSpPr>
      <xdr:spPr bwMode="auto">
        <a:xfrm>
          <a:off x="140017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86F44BAD-369E-6C21-2BC8-B7D654E9B2B6}"/>
            </a:ext>
          </a:extLst>
        </xdr:cNvPr>
        <xdr:cNvSpPr txBox="1">
          <a:spLocks noChangeArrowheads="1"/>
        </xdr:cNvSpPr>
      </xdr:nvSpPr>
      <xdr:spPr bwMode="auto">
        <a:xfrm>
          <a:off x="1409700" y="157638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E2432438-1386-E942-B5AA-D0F82442A8B5}"/>
            </a:ext>
          </a:extLst>
        </xdr:cNvPr>
        <xdr:cNvSpPr txBox="1">
          <a:spLocks noChangeArrowheads="1"/>
        </xdr:cNvSpPr>
      </xdr:nvSpPr>
      <xdr:spPr bwMode="auto">
        <a:xfrm>
          <a:off x="107632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EF35CB7-61BE-1FA5-6284-342AA7BBE184}"/>
            </a:ext>
          </a:extLst>
        </xdr:cNvPr>
        <xdr:cNvSpPr txBox="1">
          <a:spLocks noChangeArrowheads="1"/>
        </xdr:cNvSpPr>
      </xdr:nvSpPr>
      <xdr:spPr bwMode="auto">
        <a:xfrm>
          <a:off x="140017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B787D9B6-E215-79B5-5FA3-9D4C6B42641E}"/>
            </a:ext>
          </a:extLst>
        </xdr:cNvPr>
        <xdr:cNvSpPr txBox="1">
          <a:spLocks noChangeArrowheads="1"/>
        </xdr:cNvSpPr>
      </xdr:nvSpPr>
      <xdr:spPr bwMode="auto">
        <a:xfrm>
          <a:off x="1409700" y="157638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72188852-8051-A0AE-DFAB-DC6808820595}"/>
            </a:ext>
          </a:extLst>
        </xdr:cNvPr>
        <xdr:cNvSpPr txBox="1">
          <a:spLocks noChangeArrowheads="1"/>
        </xdr:cNvSpPr>
      </xdr:nvSpPr>
      <xdr:spPr bwMode="auto">
        <a:xfrm>
          <a:off x="107632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4B4BDFD6-8E90-15B9-8F4F-F9C4D50FCF92}"/>
            </a:ext>
          </a:extLst>
        </xdr:cNvPr>
        <xdr:cNvSpPr txBox="1">
          <a:spLocks noChangeArrowheads="1"/>
        </xdr:cNvSpPr>
      </xdr:nvSpPr>
      <xdr:spPr bwMode="auto">
        <a:xfrm>
          <a:off x="140017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47" name="Text Box 7">
          <a:extLst>
            <a:ext uri="{FF2B5EF4-FFF2-40B4-BE49-F238E27FC236}">
              <a16:creationId xmlns:a16="http://schemas.microsoft.com/office/drawing/2014/main" id="{163C93CB-8546-142A-C3E4-F53FAC82177B}"/>
            </a:ext>
          </a:extLst>
        </xdr:cNvPr>
        <xdr:cNvSpPr txBox="1">
          <a:spLocks noChangeArrowheads="1"/>
        </xdr:cNvSpPr>
      </xdr:nvSpPr>
      <xdr:spPr bwMode="auto">
        <a:xfrm>
          <a:off x="107632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EE1A0474-32CD-AB02-8E95-0CDAAE1E0D9C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395A1A90-0BDD-0155-8C5D-98FF8D15E070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F8D1F468-170B-EE1A-C22B-5DA352371871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5E6621B0-9872-8482-4DB5-59D8BB814B8F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EFD58D81-61D6-DFE0-BCCC-DCE9CC9EC1A3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BCDC1316-2D95-CDB0-F8F9-F5196F0DA173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758F2B7-E272-7082-44AC-EBABEF2385E5}"/>
            </a:ext>
          </a:extLst>
        </xdr:cNvPr>
        <xdr:cNvSpPr txBox="1">
          <a:spLocks noChangeArrowheads="1"/>
        </xdr:cNvSpPr>
      </xdr:nvSpPr>
      <xdr:spPr bwMode="auto">
        <a:xfrm>
          <a:off x="140017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3B4CA67E-624C-D32B-0531-B2CC6E9A0D26}"/>
            </a:ext>
          </a:extLst>
        </xdr:cNvPr>
        <xdr:cNvSpPr txBox="1">
          <a:spLocks noChangeArrowheads="1"/>
        </xdr:cNvSpPr>
      </xdr:nvSpPr>
      <xdr:spPr bwMode="auto">
        <a:xfrm>
          <a:off x="107632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8723EBE5-5230-01A3-6319-C9537C590464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3A34A502-65FC-6396-F496-E5FEE6E74768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CE617953-A755-E0AE-62C7-B0D7886801DB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7B4A52D2-2B29-E54A-7E1C-CDA1D5AB9334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F27C990-C351-A660-9BB7-8F84A293FF0F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FF2DB4E5-DE16-760B-9832-77092D51A59D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7AA7E793-683D-194B-455A-77505B6D7C56}"/>
            </a:ext>
          </a:extLst>
        </xdr:cNvPr>
        <xdr:cNvSpPr txBox="1">
          <a:spLocks noChangeArrowheads="1"/>
        </xdr:cNvSpPr>
      </xdr:nvSpPr>
      <xdr:spPr bwMode="auto">
        <a:xfrm>
          <a:off x="140017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B17CEBE9-D877-E800-1E9E-3451CEF3316F}"/>
            </a:ext>
          </a:extLst>
        </xdr:cNvPr>
        <xdr:cNvSpPr txBox="1">
          <a:spLocks noChangeArrowheads="1"/>
        </xdr:cNvSpPr>
      </xdr:nvSpPr>
      <xdr:spPr bwMode="auto">
        <a:xfrm>
          <a:off x="107632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35559842-B112-29C1-8865-BA924C3FE469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863F27D4-601F-0F3C-6BE9-0E95E8CAED86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7FFCAEDA-80C2-9F94-B5EA-5FB1F732E3E1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8844B256-DF3D-DA36-8FEA-7BE7DE2BBC3B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90875183-7BB9-26FE-DF16-57D1E5101467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602C1204-1DA8-1B0C-C0EE-764D8D032EEC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D0A089A6-6398-A7F3-0B65-BA973580BF5E}"/>
            </a:ext>
          </a:extLst>
        </xdr:cNvPr>
        <xdr:cNvSpPr txBox="1">
          <a:spLocks noChangeArrowheads="1"/>
        </xdr:cNvSpPr>
      </xdr:nvSpPr>
      <xdr:spPr bwMode="auto">
        <a:xfrm>
          <a:off x="140017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D641B772-F1CB-0B6C-71EA-36D08623C954}"/>
            </a:ext>
          </a:extLst>
        </xdr:cNvPr>
        <xdr:cNvSpPr txBox="1">
          <a:spLocks noChangeArrowheads="1"/>
        </xdr:cNvSpPr>
      </xdr:nvSpPr>
      <xdr:spPr bwMode="auto">
        <a:xfrm>
          <a:off x="1076325" y="144494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6167638C-B452-9AEE-1DB4-D7713EEBCF62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61FF72D9-1FE3-0353-EC11-4EEBF16554FF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89F90027-0552-77D4-86CD-5AD70C81727F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107</xdr:row>
      <xdr:rowOff>0</xdr:rowOff>
    </xdr:from>
    <xdr:to>
      <xdr:col>1</xdr:col>
      <xdr:colOff>1327785</xdr:colOff>
      <xdr:row>107</xdr:row>
      <xdr:rowOff>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979D2126-F45A-D329-F436-CA755888DA14}"/>
            </a:ext>
          </a:extLst>
        </xdr:cNvPr>
        <xdr:cNvSpPr txBox="1">
          <a:spLocks noChangeArrowheads="1"/>
        </xdr:cNvSpPr>
      </xdr:nvSpPr>
      <xdr:spPr bwMode="auto">
        <a:xfrm>
          <a:off x="140017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105</xdr:row>
      <xdr:rowOff>0</xdr:rowOff>
    </xdr:from>
    <xdr:to>
      <xdr:col>1</xdr:col>
      <xdr:colOff>1330055</xdr:colOff>
      <xdr:row>105</xdr:row>
      <xdr:rowOff>9525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47F251CB-89C0-73B6-4B32-2AE72024584B}"/>
            </a:ext>
          </a:extLst>
        </xdr:cNvPr>
        <xdr:cNvSpPr txBox="1">
          <a:spLocks noChangeArrowheads="1"/>
        </xdr:cNvSpPr>
      </xdr:nvSpPr>
      <xdr:spPr bwMode="auto">
        <a:xfrm>
          <a:off x="1409700" y="1551622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3)</a:t>
          </a:r>
        </a:p>
      </xdr:txBody>
    </xdr:sp>
    <xdr:clientData/>
  </xdr:twoCellAnchor>
  <xdr:twoCellAnchor>
    <xdr:from>
      <xdr:col>1</xdr:col>
      <xdr:colOff>784860</xdr:colOff>
      <xdr:row>107</xdr:row>
      <xdr:rowOff>0</xdr:rowOff>
    </xdr:from>
    <xdr:to>
      <xdr:col>1</xdr:col>
      <xdr:colOff>1008387</xdr:colOff>
      <xdr:row>107</xdr:row>
      <xdr:rowOff>0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BAC6855F-21F4-96C4-A5FB-38278482BE7E}"/>
            </a:ext>
          </a:extLst>
        </xdr:cNvPr>
        <xdr:cNvSpPr txBox="1">
          <a:spLocks noChangeArrowheads="1"/>
        </xdr:cNvSpPr>
      </xdr:nvSpPr>
      <xdr:spPr bwMode="auto">
        <a:xfrm>
          <a:off x="1076325" y="156686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68580</xdr:colOff>
      <xdr:row>1</xdr:row>
      <xdr:rowOff>30480</xdr:rowOff>
    </xdr:from>
    <xdr:to>
      <xdr:col>1</xdr:col>
      <xdr:colOff>3040380</xdr:colOff>
      <xdr:row>3</xdr:row>
      <xdr:rowOff>106680</xdr:rowOff>
    </xdr:to>
    <xdr:pic>
      <xdr:nvPicPr>
        <xdr:cNvPr id="830615" name="x_Imagen 3" descr="Resultado de imagen para autoridad portuaria nacional logo">
          <a:extLst>
            <a:ext uri="{FF2B5EF4-FFF2-40B4-BE49-F238E27FC236}">
              <a16:creationId xmlns:a16="http://schemas.microsoft.com/office/drawing/2014/main" id="{225542FE-B89D-A44B-B75F-D4BE6E77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90500"/>
          <a:ext cx="29718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60668AB-D1F5-8CF9-80D9-EDAEB85B7D2C}"/>
            </a:ext>
          </a:extLst>
        </xdr:cNvPr>
        <xdr:cNvSpPr txBox="1">
          <a:spLocks noChangeArrowheads="1"/>
        </xdr:cNvSpPr>
      </xdr:nvSpPr>
      <xdr:spPr bwMode="auto">
        <a:xfrm>
          <a:off x="1089025" y="187833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D1BE9BCB-C31D-F860-E35D-B1258C4EE7D8}"/>
            </a:ext>
          </a:extLst>
        </xdr:cNvPr>
        <xdr:cNvSpPr txBox="1">
          <a:spLocks noChangeArrowheads="1"/>
        </xdr:cNvSpPr>
      </xdr:nvSpPr>
      <xdr:spPr bwMode="auto">
        <a:xfrm>
          <a:off x="762000" y="187833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8B439E1-53A2-E83E-669B-1385F2AF70FD}"/>
            </a:ext>
          </a:extLst>
        </xdr:cNvPr>
        <xdr:cNvSpPr txBox="1">
          <a:spLocks noChangeArrowheads="1"/>
        </xdr:cNvSpPr>
      </xdr:nvSpPr>
      <xdr:spPr bwMode="auto">
        <a:xfrm>
          <a:off x="1089025" y="187833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C6E79018-30F7-2993-6181-98ED53F3200B}"/>
            </a:ext>
          </a:extLst>
        </xdr:cNvPr>
        <xdr:cNvSpPr txBox="1">
          <a:spLocks noChangeArrowheads="1"/>
        </xdr:cNvSpPr>
      </xdr:nvSpPr>
      <xdr:spPr bwMode="auto">
        <a:xfrm>
          <a:off x="762000" y="187833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D41DD890-3982-04AB-1F9C-72787C17DA9B}"/>
            </a:ext>
          </a:extLst>
        </xdr:cNvPr>
        <xdr:cNvSpPr txBox="1">
          <a:spLocks noChangeArrowheads="1"/>
        </xdr:cNvSpPr>
      </xdr:nvSpPr>
      <xdr:spPr bwMode="auto">
        <a:xfrm>
          <a:off x="1089025" y="187833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266F5ABD-21DF-419A-1790-E80E81000CB8}"/>
            </a:ext>
          </a:extLst>
        </xdr:cNvPr>
        <xdr:cNvSpPr txBox="1">
          <a:spLocks noChangeArrowheads="1"/>
        </xdr:cNvSpPr>
      </xdr:nvSpPr>
      <xdr:spPr bwMode="auto">
        <a:xfrm>
          <a:off x="762000" y="187833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F84EAEE-FA2D-FEB5-F048-2AF88A511A47}"/>
            </a:ext>
          </a:extLst>
        </xdr:cNvPr>
        <xdr:cNvSpPr txBox="1">
          <a:spLocks noChangeArrowheads="1"/>
        </xdr:cNvSpPr>
      </xdr:nvSpPr>
      <xdr:spPr bwMode="auto">
        <a:xfrm>
          <a:off x="1089025" y="187833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4C7F79D8-6837-FEC2-5EDE-679A7FD7A9CC}"/>
            </a:ext>
          </a:extLst>
        </xdr:cNvPr>
        <xdr:cNvSpPr txBox="1">
          <a:spLocks noChangeArrowheads="1"/>
        </xdr:cNvSpPr>
      </xdr:nvSpPr>
      <xdr:spPr bwMode="auto">
        <a:xfrm>
          <a:off x="762000" y="187833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1113155</xdr:colOff>
      <xdr:row>98</xdr:row>
      <xdr:rowOff>0</xdr:rowOff>
    </xdr:from>
    <xdr:to>
      <xdr:col>1</xdr:col>
      <xdr:colOff>1327785</xdr:colOff>
      <xdr:row>98</xdr:row>
      <xdr:rowOff>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D6DEBC66-E6CC-6D5C-B4B7-8F7D6B05FA20}"/>
            </a:ext>
          </a:extLst>
        </xdr:cNvPr>
        <xdr:cNvSpPr txBox="1">
          <a:spLocks noChangeArrowheads="1"/>
        </xdr:cNvSpPr>
      </xdr:nvSpPr>
      <xdr:spPr bwMode="auto">
        <a:xfrm>
          <a:off x="1089025" y="187833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1</xdr:col>
      <xdr:colOff>784860</xdr:colOff>
      <xdr:row>98</xdr:row>
      <xdr:rowOff>0</xdr:rowOff>
    </xdr:from>
    <xdr:to>
      <xdr:col>1</xdr:col>
      <xdr:colOff>1008387</xdr:colOff>
      <xdr:row>98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B19639C6-447A-C82B-25BA-A4EBA67A2EF8}"/>
            </a:ext>
          </a:extLst>
        </xdr:cNvPr>
        <xdr:cNvSpPr txBox="1">
          <a:spLocks noChangeArrowheads="1"/>
        </xdr:cNvSpPr>
      </xdr:nvSpPr>
      <xdr:spPr bwMode="auto">
        <a:xfrm>
          <a:off x="762000" y="187833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589915</xdr:colOff>
      <xdr:row>11</xdr:row>
      <xdr:rowOff>0</xdr:rowOff>
    </xdr:from>
    <xdr:to>
      <xdr:col>8</xdr:col>
      <xdr:colOff>895353</xdr:colOff>
      <xdr:row>11</xdr:row>
      <xdr:rowOff>219075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AB81E26C-4B53-3498-9FDA-7119ED751999}"/>
            </a:ext>
          </a:extLst>
        </xdr:cNvPr>
        <xdr:cNvSpPr txBox="1">
          <a:spLocks noChangeArrowheads="1"/>
        </xdr:cNvSpPr>
      </xdr:nvSpPr>
      <xdr:spPr bwMode="auto">
        <a:xfrm>
          <a:off x="4448175" y="217170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A861546F-0616-41B3-1DA1-32EE15F61528}"/>
            </a:ext>
          </a:extLst>
        </xdr:cNvPr>
        <xdr:cNvSpPr txBox="1">
          <a:spLocks noChangeArrowheads="1"/>
        </xdr:cNvSpPr>
      </xdr:nvSpPr>
      <xdr:spPr bwMode="auto">
        <a:xfrm>
          <a:off x="4791075" y="1323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1B8B6E86-9C6D-FA0A-B6B8-036F66290ED5}"/>
            </a:ext>
          </a:extLst>
        </xdr:cNvPr>
        <xdr:cNvSpPr txBox="1">
          <a:spLocks noChangeArrowheads="1"/>
        </xdr:cNvSpPr>
      </xdr:nvSpPr>
      <xdr:spPr bwMode="auto">
        <a:xfrm>
          <a:off x="1333500" y="5676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BAE7A45-FF2D-EF2A-67B7-846CE3805D24}"/>
            </a:ext>
          </a:extLst>
        </xdr:cNvPr>
        <xdr:cNvSpPr txBox="1">
          <a:spLocks noChangeArrowheads="1"/>
        </xdr:cNvSpPr>
      </xdr:nvSpPr>
      <xdr:spPr bwMode="auto">
        <a:xfrm>
          <a:off x="1343025" y="55149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C87328A8-E66F-C501-6E30-CBA6520D4690}"/>
            </a:ext>
          </a:extLst>
        </xdr:cNvPr>
        <xdr:cNvSpPr txBox="1">
          <a:spLocks noChangeArrowheads="1"/>
        </xdr:cNvSpPr>
      </xdr:nvSpPr>
      <xdr:spPr bwMode="auto">
        <a:xfrm>
          <a:off x="1009650" y="5676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112</xdr:row>
      <xdr:rowOff>0</xdr:rowOff>
    </xdr:from>
    <xdr:to>
      <xdr:col>3</xdr:col>
      <xdr:colOff>1269325</xdr:colOff>
      <xdr:row>112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872A8E32-088B-E51B-BB23-04ED1ECCBB2E}"/>
            </a:ext>
          </a:extLst>
        </xdr:cNvPr>
        <xdr:cNvSpPr txBox="1">
          <a:spLocks noChangeArrowheads="1"/>
        </xdr:cNvSpPr>
      </xdr:nvSpPr>
      <xdr:spPr bwMode="auto">
        <a:xfrm>
          <a:off x="1247775" y="5362575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682C47E-E4B8-35DA-DA7E-164F116A6E39}"/>
            </a:ext>
          </a:extLst>
        </xdr:cNvPr>
        <xdr:cNvSpPr txBox="1">
          <a:spLocks noChangeArrowheads="1"/>
        </xdr:cNvSpPr>
      </xdr:nvSpPr>
      <xdr:spPr bwMode="auto">
        <a:xfrm>
          <a:off x="4791075" y="1323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589915</xdr:colOff>
      <xdr:row>11</xdr:row>
      <xdr:rowOff>0</xdr:rowOff>
    </xdr:from>
    <xdr:to>
      <xdr:col>8</xdr:col>
      <xdr:colOff>895353</xdr:colOff>
      <xdr:row>11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F2C80B2-CE44-1373-AB6D-967E4A5A3602}"/>
            </a:ext>
          </a:extLst>
        </xdr:cNvPr>
        <xdr:cNvSpPr txBox="1">
          <a:spLocks noChangeArrowheads="1"/>
        </xdr:cNvSpPr>
      </xdr:nvSpPr>
      <xdr:spPr bwMode="auto">
        <a:xfrm>
          <a:off x="4448175" y="217170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8AEB7FB9-1026-B2EC-7E73-1DACF9F0ACF6}"/>
            </a:ext>
          </a:extLst>
        </xdr:cNvPr>
        <xdr:cNvSpPr txBox="1">
          <a:spLocks noChangeArrowheads="1"/>
        </xdr:cNvSpPr>
      </xdr:nvSpPr>
      <xdr:spPr bwMode="auto">
        <a:xfrm>
          <a:off x="6772275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2A1A19B8-C58F-83BB-74D5-2FFA00E2E189}"/>
            </a:ext>
          </a:extLst>
        </xdr:cNvPr>
        <xdr:cNvSpPr txBox="1">
          <a:spLocks noChangeArrowheads="1"/>
        </xdr:cNvSpPr>
      </xdr:nvSpPr>
      <xdr:spPr bwMode="auto">
        <a:xfrm>
          <a:off x="6772275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589915</xdr:colOff>
      <xdr:row>11</xdr:row>
      <xdr:rowOff>0</xdr:rowOff>
    </xdr:from>
    <xdr:to>
      <xdr:col>8</xdr:col>
      <xdr:colOff>895353</xdr:colOff>
      <xdr:row>11</xdr:row>
      <xdr:rowOff>219075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FF86625-FB7E-2FE1-70CA-F1B81085C444}"/>
            </a:ext>
          </a:extLst>
        </xdr:cNvPr>
        <xdr:cNvSpPr txBox="1">
          <a:spLocks noChangeArrowheads="1"/>
        </xdr:cNvSpPr>
      </xdr:nvSpPr>
      <xdr:spPr bwMode="auto">
        <a:xfrm>
          <a:off x="6467475" y="1714500"/>
          <a:ext cx="304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A675427D-0193-3F6C-46EF-13943B34208D}"/>
            </a:ext>
          </a:extLst>
        </xdr:cNvPr>
        <xdr:cNvSpPr txBox="1">
          <a:spLocks noChangeArrowheads="1"/>
        </xdr:cNvSpPr>
      </xdr:nvSpPr>
      <xdr:spPr bwMode="auto">
        <a:xfrm>
          <a:off x="1400175" y="153828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8E5F49D7-8C94-5C99-9803-DD043D46C90E}"/>
            </a:ext>
          </a:extLst>
        </xdr:cNvPr>
        <xdr:cNvSpPr txBox="1">
          <a:spLocks noChangeArrowheads="1"/>
        </xdr:cNvSpPr>
      </xdr:nvSpPr>
      <xdr:spPr bwMode="auto">
        <a:xfrm>
          <a:off x="1409700" y="152304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F29B4A1A-ABDF-8EDC-87EE-0C8D5BB87BB4}"/>
            </a:ext>
          </a:extLst>
        </xdr:cNvPr>
        <xdr:cNvSpPr txBox="1">
          <a:spLocks noChangeArrowheads="1"/>
        </xdr:cNvSpPr>
      </xdr:nvSpPr>
      <xdr:spPr bwMode="auto">
        <a:xfrm>
          <a:off x="1076325" y="153828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115</xdr:row>
      <xdr:rowOff>690</xdr:rowOff>
    </xdr:from>
    <xdr:to>
      <xdr:col>3</xdr:col>
      <xdr:colOff>1269325</xdr:colOff>
      <xdr:row>115</xdr:row>
      <xdr:rowOff>690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67C94CE0-C8F6-BD36-F905-5691AF80F3B2}"/>
            </a:ext>
          </a:extLst>
        </xdr:cNvPr>
        <xdr:cNvSpPr txBox="1">
          <a:spLocks noChangeArrowheads="1"/>
        </xdr:cNvSpPr>
      </xdr:nvSpPr>
      <xdr:spPr bwMode="auto">
        <a:xfrm>
          <a:off x="1314450" y="1714500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F25ACC9E-EB56-7752-728B-C476E21F626C}"/>
            </a:ext>
          </a:extLst>
        </xdr:cNvPr>
        <xdr:cNvSpPr txBox="1">
          <a:spLocks noChangeArrowheads="1"/>
        </xdr:cNvSpPr>
      </xdr:nvSpPr>
      <xdr:spPr bwMode="auto">
        <a:xfrm>
          <a:off x="5181600" y="40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A9964CC8-A87D-B8F4-236B-4E8954AA1DD1}"/>
            </a:ext>
          </a:extLst>
        </xdr:cNvPr>
        <xdr:cNvSpPr txBox="1">
          <a:spLocks noChangeArrowheads="1"/>
        </xdr:cNvSpPr>
      </xdr:nvSpPr>
      <xdr:spPr bwMode="auto">
        <a:xfrm>
          <a:off x="5181600" y="40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E35769B3-9919-B0EA-96AD-0E8934E22780}"/>
            </a:ext>
          </a:extLst>
        </xdr:cNvPr>
        <xdr:cNvSpPr txBox="1">
          <a:spLocks noChangeArrowheads="1"/>
        </xdr:cNvSpPr>
      </xdr:nvSpPr>
      <xdr:spPr bwMode="auto">
        <a:xfrm>
          <a:off x="5181600" y="40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890F4A7E-21F5-9F68-EE1C-6E28CEDE56A0}"/>
            </a:ext>
          </a:extLst>
        </xdr:cNvPr>
        <xdr:cNvSpPr txBox="1">
          <a:spLocks noChangeArrowheads="1"/>
        </xdr:cNvSpPr>
      </xdr:nvSpPr>
      <xdr:spPr bwMode="auto">
        <a:xfrm>
          <a:off x="1400175" y="15582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DB7B2914-9783-5374-5F32-A31D0FC94854}"/>
            </a:ext>
          </a:extLst>
        </xdr:cNvPr>
        <xdr:cNvSpPr txBox="1">
          <a:spLocks noChangeArrowheads="1"/>
        </xdr:cNvSpPr>
      </xdr:nvSpPr>
      <xdr:spPr bwMode="auto">
        <a:xfrm>
          <a:off x="1409700" y="154305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87B17756-2045-498C-63FA-14712E9B0EFC}"/>
            </a:ext>
          </a:extLst>
        </xdr:cNvPr>
        <xdr:cNvSpPr txBox="1">
          <a:spLocks noChangeArrowheads="1"/>
        </xdr:cNvSpPr>
      </xdr:nvSpPr>
      <xdr:spPr bwMode="auto">
        <a:xfrm>
          <a:off x="1076325" y="155829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B1CD493E-4D28-F52A-65EE-2164C9671953}"/>
            </a:ext>
          </a:extLst>
        </xdr:cNvPr>
        <xdr:cNvSpPr txBox="1">
          <a:spLocks noChangeArrowheads="1"/>
        </xdr:cNvSpPr>
      </xdr:nvSpPr>
      <xdr:spPr bwMode="auto">
        <a:xfrm>
          <a:off x="1400175" y="14697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BB370E1D-6BFE-D164-93AE-BC07238D0464}"/>
            </a:ext>
          </a:extLst>
        </xdr:cNvPr>
        <xdr:cNvSpPr txBox="1">
          <a:spLocks noChangeArrowheads="1"/>
        </xdr:cNvSpPr>
      </xdr:nvSpPr>
      <xdr:spPr bwMode="auto">
        <a:xfrm>
          <a:off x="1409700" y="145446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84237641-469C-A194-9C80-D1024429C90D}"/>
            </a:ext>
          </a:extLst>
        </xdr:cNvPr>
        <xdr:cNvSpPr txBox="1">
          <a:spLocks noChangeArrowheads="1"/>
        </xdr:cNvSpPr>
      </xdr:nvSpPr>
      <xdr:spPr bwMode="auto">
        <a:xfrm>
          <a:off x="1076325" y="14697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390259D8-C80E-9748-8095-6DE9840E20D0}"/>
            </a:ext>
          </a:extLst>
        </xdr:cNvPr>
        <xdr:cNvSpPr txBox="1">
          <a:spLocks noChangeArrowheads="1"/>
        </xdr:cNvSpPr>
      </xdr:nvSpPr>
      <xdr:spPr bwMode="auto">
        <a:xfrm>
          <a:off x="140017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C40C8EF1-2F71-6121-CABC-90AC6A9FA91C}"/>
            </a:ext>
          </a:extLst>
        </xdr:cNvPr>
        <xdr:cNvSpPr txBox="1">
          <a:spLocks noChangeArrowheads="1"/>
        </xdr:cNvSpPr>
      </xdr:nvSpPr>
      <xdr:spPr bwMode="auto">
        <a:xfrm>
          <a:off x="1409700" y="157638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2656082F-9755-8BEE-16B3-7FAB31B96FA9}"/>
            </a:ext>
          </a:extLst>
        </xdr:cNvPr>
        <xdr:cNvSpPr txBox="1">
          <a:spLocks noChangeArrowheads="1"/>
        </xdr:cNvSpPr>
      </xdr:nvSpPr>
      <xdr:spPr bwMode="auto">
        <a:xfrm>
          <a:off x="107632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FEAA0C91-49D3-52DE-C922-720D45656562}"/>
            </a:ext>
          </a:extLst>
        </xdr:cNvPr>
        <xdr:cNvSpPr txBox="1">
          <a:spLocks noChangeArrowheads="1"/>
        </xdr:cNvSpPr>
      </xdr:nvSpPr>
      <xdr:spPr bwMode="auto">
        <a:xfrm>
          <a:off x="140017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CD642A43-A888-3DE7-2F21-70AB408F7988}"/>
            </a:ext>
          </a:extLst>
        </xdr:cNvPr>
        <xdr:cNvSpPr txBox="1">
          <a:spLocks noChangeArrowheads="1"/>
        </xdr:cNvSpPr>
      </xdr:nvSpPr>
      <xdr:spPr bwMode="auto">
        <a:xfrm>
          <a:off x="1409700" y="15763875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5B917FC7-7775-AA13-EA4E-AF606FD5FB2A}"/>
            </a:ext>
          </a:extLst>
        </xdr:cNvPr>
        <xdr:cNvSpPr txBox="1">
          <a:spLocks noChangeArrowheads="1"/>
        </xdr:cNvSpPr>
      </xdr:nvSpPr>
      <xdr:spPr bwMode="auto">
        <a:xfrm>
          <a:off x="1076325" y="159162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286925F2-23AC-3F30-1A9E-32832E5733D4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A4BCFA01-FAE4-9EA5-0E75-F63C97B984D3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3B73601C-C1EF-23E5-149A-C79A1124D8E3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A1D1D9CD-ABD5-94C1-63A8-57B52591EB77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922E9167-C528-CBB1-41F1-26003A178855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DD60A18A-A8DA-C76D-307C-AC0B5B5D4030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73167C19-FF65-845D-9A1C-0CAE0676DB63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30DF1A98-F52B-0B2E-811B-9B5450F38AFA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D20A892B-0847-EE60-D0E2-798E88476D72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D94A334-A4C1-27E3-8C7C-5733E60D0DF2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E15A1AD5-5D16-730F-6708-C0B5486CBD9B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7455565B-AB0E-7334-37AE-36E6E09A9ABB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F4E6A648-329D-C18B-93F8-376B8075E0D2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A265756-60D3-031D-C271-A218A5E30C5F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EA83CF3F-D32B-09A3-CC2D-2D1493DAE82C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878EBB09-AD9F-1919-5046-F6C98CB3C3B2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66EA5F3B-D88C-6E27-8CA2-7EC25EAE3748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F2DC38E7-4B6F-AEB2-3276-B589B5651EAE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850A49BC-1ABE-8952-1C65-FF0422018D33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7FC88B13-F442-1488-02BE-DAF1E0F828EA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D8CE28DF-8CD8-0EC7-075C-CE276ECDA25E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34F943AC-F7F6-C296-7732-53FCC0345A4C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B92358E8-833F-7E30-870F-A216519650A5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619DB5CA-6981-79A1-3AA3-515080FA440C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A9C900C5-08D0-12C9-0C47-BA98D64A50AD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160D545A-B63B-F455-8715-067EA58143D9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0DA283A1-43C4-6554-1A09-85D74A33A50B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71F3B245-F8E9-78BB-0836-4F6D970D5D23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56C2F3D2-AF3C-2590-237B-0E8011E2647D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DD3F5FE4-D488-B856-82FF-B6A93D7C2D8E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EE15002A-07D9-A4C9-75D5-9276C01F5F65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D6A8393C-24CC-4429-8D4A-3C0970540661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1E5C6679-89F1-E010-493A-ABE160A2CD15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441B3453-0819-E640-D38E-38F050FA1ED2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3844DA50-FB42-9B48-2025-27B1A6BBE0BA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1314874A-9742-A09E-1EDB-9D4F8074908F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7B01EB86-87BE-5678-988B-6F072B0A1004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B3F87BF2-6705-C02E-50F8-24E0F6A9CA93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3AC3B2B9-DBDF-B29A-B65A-9D50D9B86B25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917B2C46-1482-E1DD-7A59-359EA02D4824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CCD69BF2-2DBC-9686-9B3A-D1067498838B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9752C3D1-4C87-3D2D-13AE-FE122CEE53F2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BC4002EE-812C-7A34-CF9F-D6EF7A0D5ADF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1053991A-0AC7-FA22-9624-C1A5F2557DA7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E53D3EAA-5D5F-40AE-FAB5-440250DAB252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D10973F5-8844-8715-F31B-5E896ED1A75D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34781AC5-F676-565F-53B8-FF61E55B2F1B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B65C0FE8-74C3-B486-861C-DBC440592639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7D6F0C24-990A-E35B-92BF-827ECE70EBB7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4540F84F-FCDE-29E9-3259-06C7B7D10338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C06FAABE-3B42-2485-1010-29836D65DB4C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72CD640F-57E0-2C20-3ECC-24A8ADC885A9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69FB5DDA-EEFC-9B53-6DA6-6C84F42B3ABE}"/>
            </a:ext>
          </a:extLst>
        </xdr:cNvPr>
        <xdr:cNvSpPr txBox="1">
          <a:spLocks noChangeArrowheads="1"/>
        </xdr:cNvSpPr>
      </xdr:nvSpPr>
      <xdr:spPr bwMode="auto">
        <a:xfrm>
          <a:off x="1409700" y="147066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96304041-7DCB-5B3B-C0C0-5C58B7679A64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C07E990F-1F5E-4E82-D3BF-4528B3DF5F8E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B82BD629-04DB-37AC-4BCA-C2B67BA4CF1E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403BCA71-9C7F-1F77-D3F4-1F79D8694728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52DF518E-F243-770F-6AA5-B8BC2974F3BB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78" name="Text Box 5">
          <a:extLst>
            <a:ext uri="{FF2B5EF4-FFF2-40B4-BE49-F238E27FC236}">
              <a16:creationId xmlns:a16="http://schemas.microsoft.com/office/drawing/2014/main" id="{962EED5B-FCE8-55C7-74B6-5F5001B64B6F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36CA8DC9-0393-BD3C-60FD-DBFBE4CA5228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7CEAA65-EA34-AB71-C5CE-BDCD4CE405E2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80BA75B-2C95-73DC-FC86-55C8717094C1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5B1F76B2-152D-6629-4407-69FCE9062B2D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9118F3CA-390D-D16F-6369-36AA36AFD4CB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D46CF8D2-9D11-902E-475A-DFC4BFD66528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FD472501-41E0-C23C-623A-8879247DEB1E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id="{624A574C-5662-D6E2-2B3E-8389FDD0D23B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81B2A70C-BB28-7E5C-104C-9B6F92E5E2D9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CEDE8218-2283-ED03-1ADA-4ABD1DFDF8C8}"/>
            </a:ext>
          </a:extLst>
        </xdr:cNvPr>
        <xdr:cNvSpPr txBox="1">
          <a:spLocks noChangeArrowheads="1"/>
        </xdr:cNvSpPr>
      </xdr:nvSpPr>
      <xdr:spPr bwMode="auto">
        <a:xfrm>
          <a:off x="140017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B1B6EA89-EE60-DB57-F038-57F8D2B1FD0C}"/>
            </a:ext>
          </a:extLst>
        </xdr:cNvPr>
        <xdr:cNvSpPr txBox="1">
          <a:spLocks noChangeArrowheads="1"/>
        </xdr:cNvSpPr>
      </xdr:nvSpPr>
      <xdr:spPr bwMode="auto">
        <a:xfrm>
          <a:off x="1076325" y="14859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368DD978-8079-F90E-8FC3-07EDE2C5DE66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61F24D2B-A769-FA86-5916-3C8F55C2622A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EA66AB45-634A-EBE5-6C93-051A9560AFD6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DFABE35B-BB72-6B1D-3592-07CEBB955F11}"/>
            </a:ext>
          </a:extLst>
        </xdr:cNvPr>
        <xdr:cNvSpPr txBox="1">
          <a:spLocks noChangeArrowheads="1"/>
        </xdr:cNvSpPr>
      </xdr:nvSpPr>
      <xdr:spPr bwMode="auto">
        <a:xfrm>
          <a:off x="140017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691215F0-58D3-8AE3-1BCE-1647506E570F}"/>
            </a:ext>
          </a:extLst>
        </xdr:cNvPr>
        <xdr:cNvSpPr txBox="1">
          <a:spLocks noChangeArrowheads="1"/>
        </xdr:cNvSpPr>
      </xdr:nvSpPr>
      <xdr:spPr bwMode="auto">
        <a:xfrm>
          <a:off x="1409700" y="159258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CC6D0F40-6AF0-CD42-4CA2-797C2E2F30EA}"/>
            </a:ext>
          </a:extLst>
        </xdr:cNvPr>
        <xdr:cNvSpPr txBox="1">
          <a:spLocks noChangeArrowheads="1"/>
        </xdr:cNvSpPr>
      </xdr:nvSpPr>
      <xdr:spPr bwMode="auto">
        <a:xfrm>
          <a:off x="1076325" y="16078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CF9FC1DB-EF70-0F7E-D9F6-72DA64B3AF24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37DA55D9-F50D-1466-3E34-F4163C7CE00B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C70B9CD-E7C7-1C29-6CB9-73B5DCD27F51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A2F96694-596F-941F-6334-F7EB7BE23409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1F114B9A-F2D2-8607-430F-93F8DB36C8CC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B6CFF29D-B81B-A491-F626-FF359A933B2B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888E58D7-DF2E-60D8-2452-6F5B40EC56F4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4C6396F1-E304-D7E6-79BE-54AEF04DB42C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A17315AE-F291-3482-7F82-CDA37977B5C1}"/>
            </a:ext>
          </a:extLst>
        </xdr:cNvPr>
        <xdr:cNvSpPr txBox="1">
          <a:spLocks noChangeArrowheads="1"/>
        </xdr:cNvSpPr>
      </xdr:nvSpPr>
      <xdr:spPr bwMode="auto">
        <a:xfrm>
          <a:off x="7562850" y="1019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45720</xdr:colOff>
      <xdr:row>1</xdr:row>
      <xdr:rowOff>7620</xdr:rowOff>
    </xdr:from>
    <xdr:to>
      <xdr:col>3</xdr:col>
      <xdr:colOff>3017520</xdr:colOff>
      <xdr:row>3</xdr:row>
      <xdr:rowOff>83820</xdr:rowOff>
    </xdr:to>
    <xdr:pic>
      <xdr:nvPicPr>
        <xdr:cNvPr id="831797" name="x_Imagen 3" descr="Resultado de imagen para autoridad portuaria nacional logo">
          <a:extLst>
            <a:ext uri="{FF2B5EF4-FFF2-40B4-BE49-F238E27FC236}">
              <a16:creationId xmlns:a16="http://schemas.microsoft.com/office/drawing/2014/main" id="{B8DD559D-660D-D47E-89D8-6D718F3F8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2400"/>
          <a:ext cx="29718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7BECA59F-38BF-1CA5-42A8-06871B7DD488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D8C73DE1-7ED9-7799-B380-A6D56154B1DE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57F4940A-CBE3-3865-5577-FF4090FCF2E9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EBC5F7F4-B244-B536-40C9-5B8FDEAC9966}"/>
            </a:ext>
          </a:extLst>
        </xdr:cNvPr>
        <xdr:cNvSpPr txBox="1">
          <a:spLocks noChangeArrowheads="1"/>
        </xdr:cNvSpPr>
      </xdr:nvSpPr>
      <xdr:spPr bwMode="auto">
        <a:xfrm>
          <a:off x="140017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EBD84844-E614-FBA3-2289-0565369C7EB9}"/>
            </a:ext>
          </a:extLst>
        </xdr:cNvPr>
        <xdr:cNvSpPr txBox="1">
          <a:spLocks noChangeArrowheads="1"/>
        </xdr:cNvSpPr>
      </xdr:nvSpPr>
      <xdr:spPr bwMode="auto">
        <a:xfrm>
          <a:off x="107632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568F4BFD-02D1-B3D2-A327-F51145ADB975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6A490C5E-E0E3-9E0E-9923-E2ABEF5EA76A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D3A80A08-6090-A644-2CD9-5BBE9A7C10B0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CB6BEB20-461B-DBD2-ED03-E013C35F11B1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3A6DF8A6-08A6-A292-A864-06B5947BCEDC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75E067D7-A3B5-4CE2-B972-38B0580796AA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9CF07695-085D-56D5-FC51-A73EFC812A0D}"/>
            </a:ext>
          </a:extLst>
        </xdr:cNvPr>
        <xdr:cNvSpPr txBox="1">
          <a:spLocks noChangeArrowheads="1"/>
        </xdr:cNvSpPr>
      </xdr:nvSpPr>
      <xdr:spPr bwMode="auto">
        <a:xfrm>
          <a:off x="140017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70F62B68-9942-AD69-A73A-1E820E9AD5C2}"/>
            </a:ext>
          </a:extLst>
        </xdr:cNvPr>
        <xdr:cNvSpPr txBox="1">
          <a:spLocks noChangeArrowheads="1"/>
        </xdr:cNvSpPr>
      </xdr:nvSpPr>
      <xdr:spPr bwMode="auto">
        <a:xfrm>
          <a:off x="107632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5809BCF1-CE42-2A03-C20E-5678D84DE606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D6B7D837-ACE4-8BB3-5240-F9A42B509E63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86498A71-CCD0-80E3-8E85-8070F31A2DED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677026D9-6BAC-8759-CD04-144847B1B30E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C6ADBD3-DDC0-FA2C-2CF6-266DD1C98AA6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1DBABA1-5260-1977-5FF2-1AEC23022368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6C0C6D22-334C-B977-6527-A05BAF4D672A}"/>
            </a:ext>
          </a:extLst>
        </xdr:cNvPr>
        <xdr:cNvSpPr txBox="1">
          <a:spLocks noChangeArrowheads="1"/>
        </xdr:cNvSpPr>
      </xdr:nvSpPr>
      <xdr:spPr bwMode="auto">
        <a:xfrm>
          <a:off x="140017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19EFD900-D73A-B1C4-DF50-CA15F53407ED}"/>
            </a:ext>
          </a:extLst>
        </xdr:cNvPr>
        <xdr:cNvSpPr txBox="1">
          <a:spLocks noChangeArrowheads="1"/>
        </xdr:cNvSpPr>
      </xdr:nvSpPr>
      <xdr:spPr bwMode="auto">
        <a:xfrm>
          <a:off x="107632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D39D20AA-ACFA-4D90-85DF-27FBD8E819A7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C1C34B53-1066-CA22-9975-180C1642585A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2586151F-123F-6F67-5400-AB96DB99FD04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7C064518-C071-066F-ACD9-13F3D4F4E6FF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A30FA752-E2DE-A888-0294-B2BEE935EE9A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8E7D1C18-7203-CC76-AA9B-712F20501548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CC60F197-2F30-CF73-EC63-EBD32D772C94}"/>
            </a:ext>
          </a:extLst>
        </xdr:cNvPr>
        <xdr:cNvSpPr txBox="1">
          <a:spLocks noChangeArrowheads="1"/>
        </xdr:cNvSpPr>
      </xdr:nvSpPr>
      <xdr:spPr bwMode="auto">
        <a:xfrm>
          <a:off x="140017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22918355-DE9B-6F9B-EF4E-D749BE1C3BC5}"/>
            </a:ext>
          </a:extLst>
        </xdr:cNvPr>
        <xdr:cNvSpPr txBox="1">
          <a:spLocks noChangeArrowheads="1"/>
        </xdr:cNvSpPr>
      </xdr:nvSpPr>
      <xdr:spPr bwMode="auto">
        <a:xfrm>
          <a:off x="107632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F86D2CBD-9D5E-34E7-8A22-7C581D396009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B30137E3-75B1-5EE0-6161-4BCFB9942DDC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DFDE4541-9FDA-9C1C-6549-6C0E74D3CB6A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2F1518B7-BC7D-CEE8-2FA2-98D2B312D01F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150C1368-1EDC-03DF-F367-CECB4E30578A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1ABBD3C5-926C-8C56-42DD-BD13CB81AFFC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EB46B8FA-85C4-0C5F-C333-FA924EB08ACA}"/>
            </a:ext>
          </a:extLst>
        </xdr:cNvPr>
        <xdr:cNvSpPr txBox="1">
          <a:spLocks noChangeArrowheads="1"/>
        </xdr:cNvSpPr>
      </xdr:nvSpPr>
      <xdr:spPr bwMode="auto">
        <a:xfrm>
          <a:off x="140017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2477563B-9C9D-7BC0-83B7-063221B8CE0F}"/>
            </a:ext>
          </a:extLst>
        </xdr:cNvPr>
        <xdr:cNvSpPr txBox="1">
          <a:spLocks noChangeArrowheads="1"/>
        </xdr:cNvSpPr>
      </xdr:nvSpPr>
      <xdr:spPr bwMode="auto">
        <a:xfrm>
          <a:off x="1076325" y="187071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764393D2-9F97-C971-BE51-0EF879E745E2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07" name="Text Box 5">
          <a:extLst>
            <a:ext uri="{FF2B5EF4-FFF2-40B4-BE49-F238E27FC236}">
              <a16:creationId xmlns:a16="http://schemas.microsoft.com/office/drawing/2014/main" id="{C3E48F22-6BE5-C0F3-04D8-B9145206A0EC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2400BE0C-A925-BC42-31E3-786DCE9FC964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BC301AED-3FEE-A65F-1E70-F736C6F95191}"/>
            </a:ext>
          </a:extLst>
        </xdr:cNvPr>
        <xdr:cNvSpPr txBox="1">
          <a:spLocks noChangeArrowheads="1"/>
        </xdr:cNvSpPr>
      </xdr:nvSpPr>
      <xdr:spPr bwMode="auto">
        <a:xfrm>
          <a:off x="140017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D2D25BDF-C6E5-BF0E-A019-0887107C1F2C}"/>
            </a:ext>
          </a:extLst>
        </xdr:cNvPr>
        <xdr:cNvSpPr txBox="1">
          <a:spLocks noChangeArrowheads="1"/>
        </xdr:cNvSpPr>
      </xdr:nvSpPr>
      <xdr:spPr bwMode="auto">
        <a:xfrm>
          <a:off x="1409700" y="2017395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206AFC35-EE37-E596-08D7-36B563FF96C2}"/>
            </a:ext>
          </a:extLst>
        </xdr:cNvPr>
        <xdr:cNvSpPr txBox="1">
          <a:spLocks noChangeArrowheads="1"/>
        </xdr:cNvSpPr>
      </xdr:nvSpPr>
      <xdr:spPr bwMode="auto">
        <a:xfrm>
          <a:off x="1076325" y="2059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4992" name="Text Box 4">
          <a:extLst>
            <a:ext uri="{FF2B5EF4-FFF2-40B4-BE49-F238E27FC236}">
              <a16:creationId xmlns:a16="http://schemas.microsoft.com/office/drawing/2014/main" id="{52CFC0C6-0679-5D90-CBD5-70BA40072C9D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4993" name="Text Box 5">
          <a:extLst>
            <a:ext uri="{FF2B5EF4-FFF2-40B4-BE49-F238E27FC236}">
              <a16:creationId xmlns:a16="http://schemas.microsoft.com/office/drawing/2014/main" id="{39969B53-16F7-BB94-C997-845B3CA7F43B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4994" name="Text Box 7">
          <a:extLst>
            <a:ext uri="{FF2B5EF4-FFF2-40B4-BE49-F238E27FC236}">
              <a16:creationId xmlns:a16="http://schemas.microsoft.com/office/drawing/2014/main" id="{9F51554C-A3A5-613E-6102-A95D803A0B26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4995" name="Text Box 4">
          <a:extLst>
            <a:ext uri="{FF2B5EF4-FFF2-40B4-BE49-F238E27FC236}">
              <a16:creationId xmlns:a16="http://schemas.microsoft.com/office/drawing/2014/main" id="{3BF9B9BD-AAF9-08E2-B653-8757B80E670E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4996" name="Text Box 7">
          <a:extLst>
            <a:ext uri="{FF2B5EF4-FFF2-40B4-BE49-F238E27FC236}">
              <a16:creationId xmlns:a16="http://schemas.microsoft.com/office/drawing/2014/main" id="{6776108A-708D-332D-6190-E74F58421A6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4997" name="Text Box 4">
          <a:extLst>
            <a:ext uri="{FF2B5EF4-FFF2-40B4-BE49-F238E27FC236}">
              <a16:creationId xmlns:a16="http://schemas.microsoft.com/office/drawing/2014/main" id="{9148CC5F-3636-8476-C1F5-F30695908365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4998" name="Text Box 5">
          <a:extLst>
            <a:ext uri="{FF2B5EF4-FFF2-40B4-BE49-F238E27FC236}">
              <a16:creationId xmlns:a16="http://schemas.microsoft.com/office/drawing/2014/main" id="{7024457B-3D62-757A-066D-E013BB997313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4999" name="Text Box 7">
          <a:extLst>
            <a:ext uri="{FF2B5EF4-FFF2-40B4-BE49-F238E27FC236}">
              <a16:creationId xmlns:a16="http://schemas.microsoft.com/office/drawing/2014/main" id="{9F935B37-D35C-38F7-776A-5CCF3BF6C6DE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00" name="Text Box 4">
          <a:extLst>
            <a:ext uri="{FF2B5EF4-FFF2-40B4-BE49-F238E27FC236}">
              <a16:creationId xmlns:a16="http://schemas.microsoft.com/office/drawing/2014/main" id="{3E3E76C3-4EF3-451C-4062-C625E364DBD1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01" name="Text Box 5">
          <a:extLst>
            <a:ext uri="{FF2B5EF4-FFF2-40B4-BE49-F238E27FC236}">
              <a16:creationId xmlns:a16="http://schemas.microsoft.com/office/drawing/2014/main" id="{6A5965AD-404F-E54D-846D-7C31B9C21C96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02" name="Text Box 7">
          <a:extLst>
            <a:ext uri="{FF2B5EF4-FFF2-40B4-BE49-F238E27FC236}">
              <a16:creationId xmlns:a16="http://schemas.microsoft.com/office/drawing/2014/main" id="{2C7CE4BA-4A03-54CC-977E-CAC2022CD408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03" name="Text Box 4">
          <a:extLst>
            <a:ext uri="{FF2B5EF4-FFF2-40B4-BE49-F238E27FC236}">
              <a16:creationId xmlns:a16="http://schemas.microsoft.com/office/drawing/2014/main" id="{34C99326-8351-9A17-C544-852E5853DA20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04" name="Text Box 7">
          <a:extLst>
            <a:ext uri="{FF2B5EF4-FFF2-40B4-BE49-F238E27FC236}">
              <a16:creationId xmlns:a16="http://schemas.microsoft.com/office/drawing/2014/main" id="{DEB5A3CC-6247-509D-49EB-5438852C2D00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05" name="Text Box 4">
          <a:extLst>
            <a:ext uri="{FF2B5EF4-FFF2-40B4-BE49-F238E27FC236}">
              <a16:creationId xmlns:a16="http://schemas.microsoft.com/office/drawing/2014/main" id="{3605E48D-923A-5C99-DFC3-440942BD6752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06" name="Text Box 5">
          <a:extLst>
            <a:ext uri="{FF2B5EF4-FFF2-40B4-BE49-F238E27FC236}">
              <a16:creationId xmlns:a16="http://schemas.microsoft.com/office/drawing/2014/main" id="{AE5C73E0-1613-5454-D0E9-2602518EBF1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07" name="Text Box 7">
          <a:extLst>
            <a:ext uri="{FF2B5EF4-FFF2-40B4-BE49-F238E27FC236}">
              <a16:creationId xmlns:a16="http://schemas.microsoft.com/office/drawing/2014/main" id="{6560642A-B610-0C03-DA52-BC49235C2868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08" name="Text Box 4">
          <a:extLst>
            <a:ext uri="{FF2B5EF4-FFF2-40B4-BE49-F238E27FC236}">
              <a16:creationId xmlns:a16="http://schemas.microsoft.com/office/drawing/2014/main" id="{6CCE34F5-C75B-AF3D-88BE-02907E7F9DF9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09" name="Text Box 5">
          <a:extLst>
            <a:ext uri="{FF2B5EF4-FFF2-40B4-BE49-F238E27FC236}">
              <a16:creationId xmlns:a16="http://schemas.microsoft.com/office/drawing/2014/main" id="{3F2FF700-81B0-AC3C-BFEF-5051EB67E091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10" name="Text Box 7">
          <a:extLst>
            <a:ext uri="{FF2B5EF4-FFF2-40B4-BE49-F238E27FC236}">
              <a16:creationId xmlns:a16="http://schemas.microsoft.com/office/drawing/2014/main" id="{BEA027E8-7916-F0DC-1AC1-9D32307FCEA2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11" name="Text Box 4">
          <a:extLst>
            <a:ext uri="{FF2B5EF4-FFF2-40B4-BE49-F238E27FC236}">
              <a16:creationId xmlns:a16="http://schemas.microsoft.com/office/drawing/2014/main" id="{74F884FA-4845-9316-D300-7431B18C5369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12" name="Text Box 7">
          <a:extLst>
            <a:ext uri="{FF2B5EF4-FFF2-40B4-BE49-F238E27FC236}">
              <a16:creationId xmlns:a16="http://schemas.microsoft.com/office/drawing/2014/main" id="{BB323256-6609-C177-08C3-FA1EBF82945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13" name="Text Box 4">
          <a:extLst>
            <a:ext uri="{FF2B5EF4-FFF2-40B4-BE49-F238E27FC236}">
              <a16:creationId xmlns:a16="http://schemas.microsoft.com/office/drawing/2014/main" id="{C562C399-6E9E-6F5F-8C7E-5CB858B6A487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14" name="Text Box 5">
          <a:extLst>
            <a:ext uri="{FF2B5EF4-FFF2-40B4-BE49-F238E27FC236}">
              <a16:creationId xmlns:a16="http://schemas.microsoft.com/office/drawing/2014/main" id="{8A4D76F5-C7B9-FD2B-C48B-A2A1E7769A27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15" name="Text Box 7">
          <a:extLst>
            <a:ext uri="{FF2B5EF4-FFF2-40B4-BE49-F238E27FC236}">
              <a16:creationId xmlns:a16="http://schemas.microsoft.com/office/drawing/2014/main" id="{A7B2AD56-3B46-9E63-5138-AAE216DBB33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16" name="Text Box 4">
          <a:extLst>
            <a:ext uri="{FF2B5EF4-FFF2-40B4-BE49-F238E27FC236}">
              <a16:creationId xmlns:a16="http://schemas.microsoft.com/office/drawing/2014/main" id="{9EA7EEAE-1E97-1308-E8D0-A98728508F8A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17" name="Text Box 5">
          <a:extLst>
            <a:ext uri="{FF2B5EF4-FFF2-40B4-BE49-F238E27FC236}">
              <a16:creationId xmlns:a16="http://schemas.microsoft.com/office/drawing/2014/main" id="{59BB7294-9F80-4269-552D-029F86FA43D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18" name="Text Box 7">
          <a:extLst>
            <a:ext uri="{FF2B5EF4-FFF2-40B4-BE49-F238E27FC236}">
              <a16:creationId xmlns:a16="http://schemas.microsoft.com/office/drawing/2014/main" id="{2D12AC6B-4DAB-E9CF-9673-D4197DBFA231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19" name="Text Box 4">
          <a:extLst>
            <a:ext uri="{FF2B5EF4-FFF2-40B4-BE49-F238E27FC236}">
              <a16:creationId xmlns:a16="http://schemas.microsoft.com/office/drawing/2014/main" id="{6228E72B-2D55-C164-FDD2-35FCDE19F71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20" name="Text Box 7">
          <a:extLst>
            <a:ext uri="{FF2B5EF4-FFF2-40B4-BE49-F238E27FC236}">
              <a16:creationId xmlns:a16="http://schemas.microsoft.com/office/drawing/2014/main" id="{DDE778EE-A0AD-39B6-B344-059168EA9B93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21" name="Text Box 4">
          <a:extLst>
            <a:ext uri="{FF2B5EF4-FFF2-40B4-BE49-F238E27FC236}">
              <a16:creationId xmlns:a16="http://schemas.microsoft.com/office/drawing/2014/main" id="{48F8E284-FF31-C65D-A6D7-65A2CB4A6A68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24" name="Text Box 5">
          <a:extLst>
            <a:ext uri="{FF2B5EF4-FFF2-40B4-BE49-F238E27FC236}">
              <a16:creationId xmlns:a16="http://schemas.microsoft.com/office/drawing/2014/main" id="{574819AD-880A-2FBD-1B30-E0571BE81D98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25" name="Text Box 7">
          <a:extLst>
            <a:ext uri="{FF2B5EF4-FFF2-40B4-BE49-F238E27FC236}">
              <a16:creationId xmlns:a16="http://schemas.microsoft.com/office/drawing/2014/main" id="{2AA06CDD-5810-CF0F-8538-008C99C762F7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26" name="Text Box 4">
          <a:extLst>
            <a:ext uri="{FF2B5EF4-FFF2-40B4-BE49-F238E27FC236}">
              <a16:creationId xmlns:a16="http://schemas.microsoft.com/office/drawing/2014/main" id="{3B883C51-5B7F-2B29-7E09-B9CB1F1FA2A3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27" name="Text Box 5">
          <a:extLst>
            <a:ext uri="{FF2B5EF4-FFF2-40B4-BE49-F238E27FC236}">
              <a16:creationId xmlns:a16="http://schemas.microsoft.com/office/drawing/2014/main" id="{0EA54A04-4A13-BED9-1802-C87E640C6EDE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28" name="Text Box 7">
          <a:extLst>
            <a:ext uri="{FF2B5EF4-FFF2-40B4-BE49-F238E27FC236}">
              <a16:creationId xmlns:a16="http://schemas.microsoft.com/office/drawing/2014/main" id="{87D358F3-0809-8C4E-E35A-DFB692124C93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29" name="Text Box 4">
          <a:extLst>
            <a:ext uri="{FF2B5EF4-FFF2-40B4-BE49-F238E27FC236}">
              <a16:creationId xmlns:a16="http://schemas.microsoft.com/office/drawing/2014/main" id="{09AD2BF4-AF0D-8462-DA81-93D0896158EF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30" name="Text Box 7">
          <a:extLst>
            <a:ext uri="{FF2B5EF4-FFF2-40B4-BE49-F238E27FC236}">
              <a16:creationId xmlns:a16="http://schemas.microsoft.com/office/drawing/2014/main" id="{3B331E7E-84C0-FCCC-B4E6-6EADE2D35C67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31" name="Text Box 4">
          <a:extLst>
            <a:ext uri="{FF2B5EF4-FFF2-40B4-BE49-F238E27FC236}">
              <a16:creationId xmlns:a16="http://schemas.microsoft.com/office/drawing/2014/main" id="{673A0189-38AE-79ED-43EF-6766FE5FDDA3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32" name="Text Box 5">
          <a:extLst>
            <a:ext uri="{FF2B5EF4-FFF2-40B4-BE49-F238E27FC236}">
              <a16:creationId xmlns:a16="http://schemas.microsoft.com/office/drawing/2014/main" id="{3D7DE47B-044F-6B42-3B15-C7EEDB1DD022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33" name="Text Box 7">
          <a:extLst>
            <a:ext uri="{FF2B5EF4-FFF2-40B4-BE49-F238E27FC236}">
              <a16:creationId xmlns:a16="http://schemas.microsoft.com/office/drawing/2014/main" id="{36F36DCC-8BB6-6DC7-82A0-011036B3B1FF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34" name="Text Box 4">
          <a:extLst>
            <a:ext uri="{FF2B5EF4-FFF2-40B4-BE49-F238E27FC236}">
              <a16:creationId xmlns:a16="http://schemas.microsoft.com/office/drawing/2014/main" id="{56628ECC-30AF-E4A6-E88E-D956B69A3F9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035" name="Text Box 5">
          <a:extLst>
            <a:ext uri="{FF2B5EF4-FFF2-40B4-BE49-F238E27FC236}">
              <a16:creationId xmlns:a16="http://schemas.microsoft.com/office/drawing/2014/main" id="{A91325A5-5BF4-A8AA-7913-32EAFD7DA2EC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036" name="Text Box 7">
          <a:extLst>
            <a:ext uri="{FF2B5EF4-FFF2-40B4-BE49-F238E27FC236}">
              <a16:creationId xmlns:a16="http://schemas.microsoft.com/office/drawing/2014/main" id="{3C03010B-EB8A-318B-F43C-7E5DA334D1A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37" name="Text Box 4">
          <a:extLst>
            <a:ext uri="{FF2B5EF4-FFF2-40B4-BE49-F238E27FC236}">
              <a16:creationId xmlns:a16="http://schemas.microsoft.com/office/drawing/2014/main" id="{7001E282-4726-921E-845B-94AB34098470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38" name="Text Box 7">
          <a:extLst>
            <a:ext uri="{FF2B5EF4-FFF2-40B4-BE49-F238E27FC236}">
              <a16:creationId xmlns:a16="http://schemas.microsoft.com/office/drawing/2014/main" id="{A5827CAD-ABF8-95FA-B558-14A400F8B8AF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039" name="Text Box 4">
          <a:extLst>
            <a:ext uri="{FF2B5EF4-FFF2-40B4-BE49-F238E27FC236}">
              <a16:creationId xmlns:a16="http://schemas.microsoft.com/office/drawing/2014/main" id="{4A5222D7-D587-6B50-3D8C-E4A28CD2A980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C9E9CF77-8F3F-28BB-444D-74967843647C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D8A768AC-F2CA-2ED8-1962-230F5F4C6C5B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9EF5744C-B763-6BD0-8A40-52E7F5411F84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F200B3E7-09BE-7830-C26B-22DD6A32057C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70E50AFA-DD9A-49C5-AE23-BFD120E4F2EF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A432DAEB-0820-9696-59FB-3085E9EFA713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659D8BE3-DDC6-8A7D-A779-919B11E042AA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D8442-B629-5CFA-6023-9566E0E5445A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FCA64FA-A3C2-5D37-60B8-3BA4C6A450C8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22A1F10-2E30-0FD7-28CE-6CA955770CF7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AF222F0-F136-BEFA-BD8C-AF31316C9AD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F12BE296-0E12-85FA-CD95-19EE557D04AF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112</xdr:row>
      <xdr:rowOff>0</xdr:rowOff>
    </xdr:from>
    <xdr:to>
      <xdr:col>3</xdr:col>
      <xdr:colOff>1269325</xdr:colOff>
      <xdr:row>112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5964A84-6D97-97D9-AF85-0E82FA7D007F}"/>
            </a:ext>
          </a:extLst>
        </xdr:cNvPr>
        <xdr:cNvSpPr txBox="1">
          <a:spLocks noChangeArrowheads="1"/>
        </xdr:cNvSpPr>
      </xdr:nvSpPr>
      <xdr:spPr bwMode="auto">
        <a:xfrm>
          <a:off x="1044575" y="18751550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45606303-0D11-F7F6-FCC3-0C7F02F6000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D0FC2B2-23B9-67BD-83E0-03F2F74636DF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9816B588-6298-5674-0FE0-0D10A64C4772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F6098D4B-B12D-F1FD-4359-2BA87F8ADBA3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DEFC5B5-510E-F014-8EB2-F7CBF9107508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FD06C5D7-0105-E9E4-DA03-CADF7AF4A9B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F2AD770B-FF7F-C923-B355-FEBC3CF15D2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35C3BAA-5301-6587-6007-9A796DBEBB05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115</xdr:row>
      <xdr:rowOff>2325</xdr:rowOff>
    </xdr:from>
    <xdr:to>
      <xdr:col>3</xdr:col>
      <xdr:colOff>1269325</xdr:colOff>
      <xdr:row>115</xdr:row>
      <xdr:rowOff>2325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E83A11BE-F807-BF9B-2A48-BE7833564C62}"/>
            </a:ext>
          </a:extLst>
        </xdr:cNvPr>
        <xdr:cNvSpPr txBox="1">
          <a:spLocks noChangeArrowheads="1"/>
        </xdr:cNvSpPr>
      </xdr:nvSpPr>
      <xdr:spPr bwMode="auto">
        <a:xfrm>
          <a:off x="1044575" y="19225315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D2E953D4-6131-6A55-53CC-BB8E67A6F247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E40A4AAE-D9CB-7319-E32C-B930DA04697B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FDDFDA80-67E9-55A2-6460-8D9CD9FC3A60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D269BC4-C5BD-D4A7-69C5-632E421724A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A464527D-3D3C-AD6E-C396-14BA538B01D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7D5A0BC8-9EBD-ECCD-CD9B-ABBD8765688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2FC01EB0-906A-3DBA-E167-B542A8302C80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E4F00254-5B7A-5D47-C2CF-020B843D975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BABA573B-4FEC-0D65-EBBC-046B6238EA1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C735F45C-DC7E-E013-5B54-917A1963048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B32314C4-AE5D-196D-4470-C4B433216AA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6D1CDEFA-C666-36DB-C7B9-EF367829D59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B0F9F656-62B7-8DE5-FEE5-EF441BD1F20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AAB530C6-ABFD-0D5F-0AF9-AC362FBEBEE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DE3E4AE3-4B85-79A1-D773-B1CEDDE9231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9143CDB8-3300-C539-FEF2-3A9A2E7A9AE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51FEB91E-D70A-B577-3E41-9F885C26BCC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13A2BA62-F4EF-5D58-6BDE-CD0D674CE28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B1A331FD-3755-5757-DCF2-666F787AB139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E6F87FB4-413C-C3C0-F30B-85C63E2B8633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6036A68-678F-46D6-34FA-BEACC5FADAE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F52F944D-8C5E-24A7-BB30-9C25C0F69BC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40ECB189-D691-29D2-D55B-C992E2EF1EB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573E9807-D5EB-2DF3-1D55-CDFF3A90F09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BEE322C-CF7C-D352-212B-CE7122ABFCFE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42A5E4BD-5CE3-F384-9BE3-8D960B9286E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99F2D1F2-7A61-70B6-72B9-65D3AD9DAED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949DADAB-E973-50CE-DFA5-DB5482DCA6BC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B05BB578-6EA4-8731-77CF-EBB67502153D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53F77666-C33F-63D5-09F7-8EEAE33A2D3B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54A574FB-C452-6636-B39A-6DE49C18923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668DF159-7BED-3C2E-8BAF-8E933D39161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B28F7561-AACF-CBF3-1251-0DA3F1034E9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2473578A-4592-5FBF-341D-C5C8D312CC9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BDAE7E80-0D2C-6C7B-C946-58329C79B7F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5D193C25-E75A-2247-19FC-4625094B261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720903EB-04FA-2C99-2547-BB88A51830F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79344D21-92DB-00F5-E9B0-9FBEAE14F611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AE7722DC-C28A-96CD-6A24-9452F53D16E1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301319F8-88EB-BBB6-BECF-D0467B5F22F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13FC388-0567-00D7-F68A-C003724183F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B23BDEB2-287F-4BAA-977E-5158A2A611B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93E24F46-5B32-4AD5-86BF-2E7C4110930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3E665438-436A-F4B4-995D-18E88D3C1ED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CBEC2EF6-DCA1-CD10-F305-17881EE7788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5DEBAF16-40F2-668F-A132-FC5E80BC66B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8B22E1C4-D58A-2D64-4E4A-925B197EAC9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E5403131-AF45-2EFE-A6BC-3D3F227B206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C40758D2-B07C-69AD-34D5-BEB62E96296E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829B1B8C-2EA3-6955-6877-ADFFEF20671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1F1A685D-70A0-ACF0-8562-2BD77BA20417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99ADF39E-1B80-D8B7-7A85-BA9EC7E1384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E5BCA9BC-82DF-F8F3-93A4-2B14A1C3375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64AC1576-2904-5B13-D740-D61DDD3D6C5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C415A584-F2E6-BF9E-F5A8-D4350986030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AEF890B8-6FCE-C34F-0A1E-83AEEC623A2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CEA45095-7103-CEA3-1337-E05A7274196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7196C440-F803-B3B0-81AE-36503BDA32FB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AD3FA080-59E0-C55C-E936-D2C7A0661CD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3D7B618E-9F7C-6390-B0BF-E62412CF2744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CD4E7953-1CCD-FAF1-1C74-859979F0FA5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C49CBA36-0776-E00C-AF3A-E3935AFD35F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A4CB7BD2-DED8-17D2-C815-8BEC326FDE5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3D0748AC-359E-C16C-6148-2F2760082FA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DB7A8344-A5D7-C7B2-4FC3-1988D55A66D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9BE8A631-AA35-F3C1-CB47-0E3076B9788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EDB127C4-19D1-2B86-A659-3D6C391D0193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29E65C07-F93B-9C79-3A17-FED6B5EBAF7C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3C5467A0-F543-8106-BB9A-F2C823D90FDB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322EBA3-F3BE-3075-231E-9DA40EC7AEE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74CC5BD6-3DE1-0CC0-701F-401B16A0BB4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C25C9376-24D4-22AD-9507-3452368F2FA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51E03AD8-97D5-7C71-8DC9-BF5C4752D41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66B50D3C-A4B5-899D-236A-EE2F075A2EE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FE444C6A-427F-9EE3-391F-B1420E05F09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488BFFDB-091B-2B8A-9541-BE08FCE05E6C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A386FD16-A48B-2397-E99E-A7DA26940701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8F2283C0-F58F-1B87-8D47-5B5E0BBB3BD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7D9156F6-DBAB-8286-9B36-8E2D3774D71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2F726D65-86F4-DB06-A555-9800372F9FD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11A0A1D-EFEF-FF9D-8A3C-D168BBF206E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2BE29129-8BF2-0A5A-6E63-7656193B8BA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D22D6EBE-93D6-068A-9ED8-2B29588EA6A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6FE746C6-F9C5-02C8-E5C3-10870483CFA0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899AE75C-2940-4FD0-7578-CF7DE5DF146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5FFA66B7-833C-1F19-2F78-D2A3A6A3C8F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53E7293D-F53A-5163-18F4-7C94C57F21E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1AA3A273-23F1-A7F7-1A9C-BA18868FC22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B4224A4-B3FC-270E-0B6F-80AE2142161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7BAE97C0-8EDE-B839-CB87-F0C791DC635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489886DF-20B7-ABAF-9579-6E5124B5B928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AEC935E2-B872-9F69-1DD3-DD722BFA5E69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F13D84F3-584F-BF3B-BE97-4F68F205981C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DCAAAB61-86DC-4375-905A-BD36B6C1CED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D93C81AD-1DA1-BE0E-7E47-2AD25DAEA465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64FA8DDE-83D0-24BF-6E91-EAA4CCAD755C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251901B6-184E-03DC-09BD-FDFD62911ECF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498AEE3E-9F2B-8733-B64A-5D5A0E5B5CB9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D4273F10-2902-0A71-ED8B-2D2F6B1B1947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2D38ECE6-14DE-5B77-E40D-168089D2321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45720</xdr:colOff>
      <xdr:row>1</xdr:row>
      <xdr:rowOff>7620</xdr:rowOff>
    </xdr:from>
    <xdr:to>
      <xdr:col>3</xdr:col>
      <xdr:colOff>3017520</xdr:colOff>
      <xdr:row>3</xdr:row>
      <xdr:rowOff>83820</xdr:rowOff>
    </xdr:to>
    <xdr:pic>
      <xdr:nvPicPr>
        <xdr:cNvPr id="827055" name="x_Imagen 3" descr="Resultado de imagen para autoridad portuaria nacional logo">
          <a:extLst>
            <a:ext uri="{FF2B5EF4-FFF2-40B4-BE49-F238E27FC236}">
              <a16:creationId xmlns:a16="http://schemas.microsoft.com/office/drawing/2014/main" id="{145EDAA1-7332-E415-DD8C-6F8E7E17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2400"/>
          <a:ext cx="29718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42B335A9-29F2-60C7-7903-D9BDD2253A2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F2764E3F-8BFA-946D-F658-06809DCBBA8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82531909-4206-956F-8A70-15C992572CA1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AFBD76C2-E8F2-DF84-A22A-B57FAB0A1833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1A174D9E-DAA5-E155-C9C7-88EE0482647A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A5AEE360-D32C-836B-E62B-F31150BFFEA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A67F9EC3-9586-B578-984A-E599FF4C4C3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4E8D5D88-4AFA-374A-2A76-3CDB0C18A0D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554EA3E6-5D14-B32D-5D02-B7BFE839194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48B93FD4-BB69-D28E-7A12-073B3BD065C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E3E19D45-545A-36D3-42F7-CC061DC38F5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0708DA53-B110-6C65-91D8-0202DC25A807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8A57F47-DC06-95C8-BFE1-B9F06477422F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5882F3D2-DE8A-E101-E251-AA4A3D418CA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4281255A-7627-C03D-D6AB-2860C6F3C11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72FDB74A-EA06-F477-0A21-7CD17354608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4249CD84-8730-EC26-2371-684CD778894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A4B098B2-3D11-FF14-BF25-D53B363BD95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56CE4B82-CB41-D244-E38A-703D2B5C50B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44440750-83C8-BD0D-F7FA-8BAE66817444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E53DBB3B-274B-F877-3352-A9DE83B21ABB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94C0EE59-DB2B-6424-FB35-2F2110E241A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551EC4ED-D5F7-F7E6-7A34-5D9C2AA71B5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611ADEBA-B787-C1DD-EC00-A60134FAA77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313B869E-8BA9-366C-EABD-8118FBAB6E5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518D7A64-43AD-5C3D-7FA4-3E579C62F4F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18505008-0686-69E1-9BDD-A1E3C47D4A01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F62A6D82-8F10-10C8-A218-496A1120F2B4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A5F1C7C8-5DB5-3DF9-8430-E10ABE218542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3367D812-BE3E-57B1-E259-AD545E59DEC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9CA164A4-223D-F312-C2C2-91AD2934488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84885CAC-EAA4-40ED-A045-0D42DC0D553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8BA76AA9-E5B5-5767-4594-3883CCECA2D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E0BD1BFD-3C4E-4AB1-C75B-057EBEE1DF4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AB3973FC-B077-2578-E89D-9A436549192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A892A3DB-D5EC-6537-BB61-B5BC8F84677F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1C5285DC-B7D6-A9A8-F4A7-E55CC327526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344D118F-11D9-EC44-6932-229E67C3FAA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F711359A-6680-16BF-61F1-90694CA416B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A4A57B42-2723-951D-0DDE-62D54B9BEB5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E27A4CF0-21F3-EFFF-E355-8CC521955C3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79D9DB31-0868-501C-3104-A62672468BD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C5B4F73F-E76F-7137-E576-E0EB02BFB43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D809BA7A-EEDD-C1F7-06BC-6FAE03635A37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07232C10-8922-3340-EB63-CDE02027862C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D6FEA03B-21BB-5DB5-A6A5-8DDF50D7E15A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A34D5E40-FAA6-48EC-D5A0-FF3CE735D033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6EA0349D-2C5D-F7F1-0A0D-F7ED77BB4B1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860F97F0-4698-1195-3DD9-882C9C8CB67E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993D6565-334F-C5DF-B733-070417E82DB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980C2EA1-361E-0763-7491-BCBBFB0BA85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C9BEDAAB-7A11-0598-1B29-2DDC3D8CA444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348735D1-40A9-212F-8C2F-6771D75FEFD5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F3FCDB7A-E9E6-8D86-2E09-DBA0D5D1FB0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56FF485F-72D9-0B7E-DAA7-3086B469A145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F1BE677A-32B4-D308-EC73-F44983B26BAC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C395A5C-9D13-3A9B-E4E3-EF8F7194BCD4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3998AECB-9B06-5E7D-9404-EE6039A1F058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CEE7B488-0740-F520-47DF-2A647F60C79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E6AF9828-0793-0950-B428-624D840BF207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A2AFF2CF-1B78-43CD-E10D-B5F6ECE4C311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32E778A4-97C8-4371-4C22-276868540E5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36C2E90C-3D4B-D2F1-5BF1-70F042E5F930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C2D87A3B-2605-E0B0-63EA-F69193CBD9FD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DEF750F7-48C7-06D9-029A-55AA13887D81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7801B784-361D-EFE3-74A7-B911BCA10D50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E72C9888-DDD9-148D-18C5-B152596E5136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0E27E71A-1C09-396D-049A-ED7A8B1CDD8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E2E4ED38-C9E2-C9AB-9B53-9C5BB1975931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4077A9D9-5EEF-24C8-E2B1-0CC4798C16D5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6CF92144-4B42-35C1-E48C-11D23DAB802E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91CF36B6-10D4-052C-3FF3-A42A3F0C43DD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B05C0AF8-253A-A551-4E4D-A78F9D56C91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192B2DE6-8DEC-3DFA-ACB3-0DF42FC5D68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248CF80F-A7F5-3EFC-5F91-C0718D20CBDE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60" name="Text Box 4">
          <a:extLst>
            <a:ext uri="{FF2B5EF4-FFF2-40B4-BE49-F238E27FC236}">
              <a16:creationId xmlns:a16="http://schemas.microsoft.com/office/drawing/2014/main" id="{089C6333-4D20-4FF7-0DF3-9F4AEA18C586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361" name="Text Box 5">
          <a:extLst>
            <a:ext uri="{FF2B5EF4-FFF2-40B4-BE49-F238E27FC236}">
              <a16:creationId xmlns:a16="http://schemas.microsoft.com/office/drawing/2014/main" id="{E16EC19F-4350-0939-801C-EF8F0CC18A1C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62" name="Text Box 7">
          <a:extLst>
            <a:ext uri="{FF2B5EF4-FFF2-40B4-BE49-F238E27FC236}">
              <a16:creationId xmlns:a16="http://schemas.microsoft.com/office/drawing/2014/main" id="{64BC4882-2B99-7296-BB8E-5FADABCDE04B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63" name="Text Box 4">
          <a:extLst>
            <a:ext uri="{FF2B5EF4-FFF2-40B4-BE49-F238E27FC236}">
              <a16:creationId xmlns:a16="http://schemas.microsoft.com/office/drawing/2014/main" id="{0443BBA9-78A7-3D93-BC78-2B678E934A8A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64" name="Text Box 7">
          <a:extLst>
            <a:ext uri="{FF2B5EF4-FFF2-40B4-BE49-F238E27FC236}">
              <a16:creationId xmlns:a16="http://schemas.microsoft.com/office/drawing/2014/main" id="{684B4594-E319-2740-3F5E-F91A38098295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65" name="Text Box 4">
          <a:extLst>
            <a:ext uri="{FF2B5EF4-FFF2-40B4-BE49-F238E27FC236}">
              <a16:creationId xmlns:a16="http://schemas.microsoft.com/office/drawing/2014/main" id="{0AAADE3D-F4A8-90EB-FB51-D8CAD355F7FB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366" name="Text Box 5">
          <a:extLst>
            <a:ext uri="{FF2B5EF4-FFF2-40B4-BE49-F238E27FC236}">
              <a16:creationId xmlns:a16="http://schemas.microsoft.com/office/drawing/2014/main" id="{9E8E8D08-4594-6454-36CA-362CB469ED12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67" name="Text Box 7">
          <a:extLst>
            <a:ext uri="{FF2B5EF4-FFF2-40B4-BE49-F238E27FC236}">
              <a16:creationId xmlns:a16="http://schemas.microsoft.com/office/drawing/2014/main" id="{032037C1-CB61-56BB-2E22-C46CFB20C73A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68" name="Text Box 4">
          <a:extLst>
            <a:ext uri="{FF2B5EF4-FFF2-40B4-BE49-F238E27FC236}">
              <a16:creationId xmlns:a16="http://schemas.microsoft.com/office/drawing/2014/main" id="{02C7A212-8EC2-8A64-0086-A22D99D2B218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104</xdr:row>
      <xdr:rowOff>4763</xdr:rowOff>
    </xdr:to>
    <xdr:sp macro="" textlink="">
      <xdr:nvSpPr>
        <xdr:cNvPr id="655369" name="Text Box 5">
          <a:extLst>
            <a:ext uri="{FF2B5EF4-FFF2-40B4-BE49-F238E27FC236}">
              <a16:creationId xmlns:a16="http://schemas.microsoft.com/office/drawing/2014/main" id="{2214B16B-46BF-6106-D0F8-0F39A3295385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655370" name="Text Box 7">
          <a:extLst>
            <a:ext uri="{FF2B5EF4-FFF2-40B4-BE49-F238E27FC236}">
              <a16:creationId xmlns:a16="http://schemas.microsoft.com/office/drawing/2014/main" id="{32725404-D224-B72A-9493-AC59FBBBCCD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1" name="Text Box 4">
          <a:extLst>
            <a:ext uri="{FF2B5EF4-FFF2-40B4-BE49-F238E27FC236}">
              <a16:creationId xmlns:a16="http://schemas.microsoft.com/office/drawing/2014/main" id="{12E62C50-D788-34A1-8527-2A69ACAB2E8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2" name="Text Box 7">
          <a:extLst>
            <a:ext uri="{FF2B5EF4-FFF2-40B4-BE49-F238E27FC236}">
              <a16:creationId xmlns:a16="http://schemas.microsoft.com/office/drawing/2014/main" id="{8E5958A5-FABA-FD28-38D5-33A873C021D8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3" name="Text Box 4">
          <a:extLst>
            <a:ext uri="{FF2B5EF4-FFF2-40B4-BE49-F238E27FC236}">
              <a16:creationId xmlns:a16="http://schemas.microsoft.com/office/drawing/2014/main" id="{3F7B0595-2673-17DB-8E42-7CDFB970D51C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4" name="Text Box 7">
          <a:extLst>
            <a:ext uri="{FF2B5EF4-FFF2-40B4-BE49-F238E27FC236}">
              <a16:creationId xmlns:a16="http://schemas.microsoft.com/office/drawing/2014/main" id="{3641B6FF-A22B-C2EF-CA7D-6FB70C29FC04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5" name="Text Box 4">
          <a:extLst>
            <a:ext uri="{FF2B5EF4-FFF2-40B4-BE49-F238E27FC236}">
              <a16:creationId xmlns:a16="http://schemas.microsoft.com/office/drawing/2014/main" id="{6DFD0ABD-4847-AD90-8786-5ADF50EC6C4F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6" name="Text Box 7">
          <a:extLst>
            <a:ext uri="{FF2B5EF4-FFF2-40B4-BE49-F238E27FC236}">
              <a16:creationId xmlns:a16="http://schemas.microsoft.com/office/drawing/2014/main" id="{6B9A2CE2-1101-D498-2EC7-628F5027D0C7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7" name="Text Box 4">
          <a:extLst>
            <a:ext uri="{FF2B5EF4-FFF2-40B4-BE49-F238E27FC236}">
              <a16:creationId xmlns:a16="http://schemas.microsoft.com/office/drawing/2014/main" id="{311CA611-9B26-4E26-60AC-DE852C74788D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8" name="Text Box 7">
          <a:extLst>
            <a:ext uri="{FF2B5EF4-FFF2-40B4-BE49-F238E27FC236}">
              <a16:creationId xmlns:a16="http://schemas.microsoft.com/office/drawing/2014/main" id="{E71CE489-507C-8557-1D87-C6540F5C0B93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79" name="Text Box 4">
          <a:extLst>
            <a:ext uri="{FF2B5EF4-FFF2-40B4-BE49-F238E27FC236}">
              <a16:creationId xmlns:a16="http://schemas.microsoft.com/office/drawing/2014/main" id="{5FCBA011-A1B7-4CDD-7696-7054D63079F7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655380" name="Text Box 7">
          <a:extLst>
            <a:ext uri="{FF2B5EF4-FFF2-40B4-BE49-F238E27FC236}">
              <a16:creationId xmlns:a16="http://schemas.microsoft.com/office/drawing/2014/main" id="{1B4C5822-AF3F-A7A8-1D1F-16C887722BA3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589915</xdr:colOff>
      <xdr:row>11</xdr:row>
      <xdr:rowOff>0</xdr:rowOff>
    </xdr:from>
    <xdr:to>
      <xdr:col>9</xdr:col>
      <xdr:colOff>2819</xdr:colOff>
      <xdr:row>11</xdr:row>
      <xdr:rowOff>219075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DBFA830-ACAF-6684-A2B8-2B22A0B33511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0DFF53E-8A34-E6EB-32B2-804D20ED346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C733EE4-3FEC-BA62-13D3-057784E01CB0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D6A0C22-2777-5FFD-1A17-1E4E119D4A32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DFB2FC68-6856-F3CE-7600-C3C9F66F3373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111</xdr:row>
      <xdr:rowOff>0</xdr:rowOff>
    </xdr:from>
    <xdr:to>
      <xdr:col>3</xdr:col>
      <xdr:colOff>1269325</xdr:colOff>
      <xdr:row>111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8A6EAD2-98B8-9C2C-940A-78B4B17C10E4}"/>
            </a:ext>
          </a:extLst>
        </xdr:cNvPr>
        <xdr:cNvSpPr txBox="1">
          <a:spLocks noChangeArrowheads="1"/>
        </xdr:cNvSpPr>
      </xdr:nvSpPr>
      <xdr:spPr bwMode="auto">
        <a:xfrm>
          <a:off x="1044575" y="18751550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AA0772C4-188F-7CE3-2246-A1F84804382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589915</xdr:colOff>
      <xdr:row>11</xdr:row>
      <xdr:rowOff>0</xdr:rowOff>
    </xdr:from>
    <xdr:to>
      <xdr:col>9</xdr:col>
      <xdr:colOff>2819</xdr:colOff>
      <xdr:row>11</xdr:row>
      <xdr:rowOff>219075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16EB9F3-009B-68B4-9D4B-D8508EF4B3E9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DB21730-61AB-20DE-DC16-2C84E9B5822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2D25554-B98C-A811-565D-9410A98EEDE1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589915</xdr:colOff>
      <xdr:row>11</xdr:row>
      <xdr:rowOff>0</xdr:rowOff>
    </xdr:from>
    <xdr:to>
      <xdr:col>9</xdr:col>
      <xdr:colOff>2819</xdr:colOff>
      <xdr:row>11</xdr:row>
      <xdr:rowOff>219075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3833DD17-B5EC-0890-B97B-BE1CA1340504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1AA43A88-551F-F68E-7905-88E006D2F75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D96E9131-6109-0207-BD44-ECF2F6071FC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E987D9EB-AC62-959C-DEF3-242BFCBB517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113</xdr:row>
      <xdr:rowOff>129595</xdr:rowOff>
    </xdr:from>
    <xdr:to>
      <xdr:col>3</xdr:col>
      <xdr:colOff>1269325</xdr:colOff>
      <xdr:row>113</xdr:row>
      <xdr:rowOff>129595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4A1A22DD-E995-347E-0E14-F852969DDFF9}"/>
            </a:ext>
          </a:extLst>
        </xdr:cNvPr>
        <xdr:cNvSpPr txBox="1">
          <a:spLocks noChangeArrowheads="1"/>
        </xdr:cNvSpPr>
      </xdr:nvSpPr>
      <xdr:spPr bwMode="auto">
        <a:xfrm>
          <a:off x="1044575" y="19225315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9696C36D-50F4-4B4C-96D9-8C0A94492ECD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EDE8EE4-C939-34A8-677B-B5BE8FC5A7EB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1E253B63-F169-899A-E720-034B6CBD2BEA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28973C5-EA3F-4292-019A-4E81CCA7018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4AB423E3-0874-8EA0-3620-6A848D23549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6A1009E3-82D4-5E86-DCEF-2F9D52E2B985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6D0DD68B-6A22-6BFD-2D4E-CD263B362CC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9E29B100-342E-8806-B177-C92057A98124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E4F140BF-4107-A752-AD28-2E330900697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9D9A82EC-47CC-9CD5-32FD-0C29A8593C8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D8AFA478-E1B4-E0B8-2C0F-417DB03E7F7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EF166518-84F6-DC59-83BB-5763C16682E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705464CF-6A00-5DF1-8AD4-8CC4D398A2F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2F03EA26-0263-B63B-D5D3-EDE3E78DAAD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E9CC4BB1-516B-27BC-356A-20107E6F568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B6225C67-F262-D9F7-CB44-73C1EDF83B0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E28EABC6-4AA5-3C70-D267-7F0286A81EA4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4902EEBC-5294-D854-ADB8-C919C5CACEE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EB067EF9-EE55-3F05-4E01-DAD3522F330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CAE871FB-8054-F6E8-CD2D-8DC37E071032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89E95B8D-AE66-599B-3833-9232E23CDA76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D62484A-715D-D776-DF40-ED04545711C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AF82D5CF-8672-D1A3-CDAB-75E3F595933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FF8C7632-2E31-1B6E-F6B4-48ACE807E85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FA19651-988A-753A-0C60-51A4C02DDD7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5CE56940-0222-9488-BEB7-6B6B04A41B9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38A208CC-A970-9CD8-A9CB-D4EB9F739FB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B641333-7912-AEA8-C7B7-0C9FCFE90804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28B0E8DE-CA7B-584E-AFDA-D9B3772FB742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5BB1B24E-88BD-2637-F700-A6CF22EADB3B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71E47036-E52B-ECF1-C98C-AB11C3D40BB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D2D22D6B-811F-2F26-1975-0B9185233F4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11A0AB8A-E5BF-E8A7-34ED-EA2698EAE13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49AE4E05-B182-ECBB-E067-61A4A242A94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7BE09CB2-7A25-399B-15CD-E548827BC9E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647F2E39-C758-5A97-4F71-D657956E4FE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4CFEF115-B871-572B-30C1-4EC4A82BC50B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8C6C25FC-6679-626F-7BEC-F027ED7C4170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A0BD32DB-4C78-4C34-BBE2-20D7CC46F3F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A780461B-E678-3254-CA3E-C1B5F0F5432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E7A2E9FF-A944-6C7C-9977-F96FCC2DA3F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B3D4A4A8-F56E-72DC-3D00-B66BDF44144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F95A7E26-A37A-5143-58FA-7F8DCE2A15C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2D46910A-09D7-85C4-AC15-37E4F4FC8E94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603BF85C-BB06-6B73-A9F0-853E0A88C28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BED72345-B540-F117-B912-032DF986D7E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C4C87929-D3E7-ED6C-AD4D-98E3A41B5C9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47B991A3-0A1F-B18C-7957-98A494DE9A9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6B5D6076-A15A-4F5C-F9F9-DD90C091D031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DF22C88D-631D-F3C0-37B1-A610065B9E4B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0C277479-4F11-9269-F26D-58EFF15B667A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F6705155-9545-A208-39E2-65080D5FE4C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4B35BA94-C069-BEA3-DA22-EDCB10BEC9D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E83F562E-B53B-CDC9-A348-E9028D2EAEE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AA3225C1-A5E5-6C82-A2A0-B748FFCA45E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226A4175-A1AA-8AE4-DC62-0A3707DF030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D6419799-72E0-A255-C734-139EF825282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1F282318-B24A-742C-4ACC-AE956217EECF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3FD6188-A61E-103E-EFB2-8A05EE4E5ECF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6F2687EC-4D31-0207-F081-720EE327696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EF8CB662-194A-EFF1-4AA9-C671F6263CAE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821DCF7A-8960-1EEE-8762-487F38E1A55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E18246F2-CF79-C002-1412-D9F11201770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AB3D8912-4D74-EAB1-4FD5-6D3ADB3AE4E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B964AC24-BCC8-986F-EB0B-632F8E30EB4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7B06C3A-2033-3247-374E-E88F6FA1BB1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92D295A8-9F2B-F275-8E80-70706D07E48C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4763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E9104F1-C532-A818-432C-FD43DDB60F16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1A29A61F-E6F9-0633-9994-DA2522F83211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5F6F4929-C284-7620-FD4C-3232146DA0C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E19E94E-C185-3848-09A6-1EBC211F368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688D80F-B762-6123-0D88-77D604D984F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39CEE828-7B2D-B9B2-FF99-BA7201D1200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746BABF9-6950-A750-2BAC-2AC4B9133B7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6C29DA72-F629-C76B-ABC4-1D993A5359B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E8132FFB-1E6A-8551-3B1A-D60B8DC70743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538B753B-1DAE-6DAB-5D6F-752D4BDB6647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E12FC0BE-93AA-31AA-5F43-D4A7B9211DB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95F878DC-DDD0-9B69-0D7C-B02CC238472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C91226E-0D22-7D3F-98A2-652672AE2E0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79D7E1DF-980C-95E9-C70E-07C9B80E72B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756605F2-C404-B79E-207B-91E260A85F7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64036A6E-8126-3CD2-C22F-A04508288185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A58E3BC1-6C1A-ADF8-DE2C-57D3A5F99BF9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1F69747E-6EA9-3F25-1AEC-69F1D35A7CA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77C003AE-6BAA-B372-015C-58ED6D18C12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7B289343-5D4A-8F96-268D-404AA7B5CF9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144EDF8E-EA34-0123-5CC4-D42CFB1E469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C3EC7417-0954-50CA-3CEF-11F167E7FBBF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DF5BE81C-BB8C-65FB-BE2D-D3FFEAD35FD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296544E5-2EEC-E3C3-AE37-D79E63AD01A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FCF04A19-4BFD-A1A8-9331-DF7E6E717FD8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16338694-F3C9-DD3C-E148-40A3F52A3D55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5AB045F4-0F16-BCF2-32B1-C3B510827B1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61B5A8BB-52E0-9FD0-C281-028A5587DA1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5FE5DE43-4CBA-6697-5BF6-28F685C4A5F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133FA534-3F19-EC39-8AE0-BB769CC2B592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E77C48D8-4894-018C-080D-51E0F598DF23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E7864112-6701-0153-8A3B-3679DFE07082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111125</xdr:rowOff>
    </xdr:from>
    <xdr:to>
      <xdr:col>9</xdr:col>
      <xdr:colOff>0</xdr:colOff>
      <xdr:row>7</xdr:row>
      <xdr:rowOff>19028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AF9F8A95-1A1D-863B-DC4E-4B42819669C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700"/>
            </a:lnSpc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45720</xdr:colOff>
      <xdr:row>1</xdr:row>
      <xdr:rowOff>7620</xdr:rowOff>
    </xdr:from>
    <xdr:to>
      <xdr:col>3</xdr:col>
      <xdr:colOff>3017520</xdr:colOff>
      <xdr:row>3</xdr:row>
      <xdr:rowOff>83820</xdr:rowOff>
    </xdr:to>
    <xdr:pic>
      <xdr:nvPicPr>
        <xdr:cNvPr id="828079" name="x_Imagen 3" descr="Resultado de imagen para autoridad portuaria nacional logo">
          <a:extLst>
            <a:ext uri="{FF2B5EF4-FFF2-40B4-BE49-F238E27FC236}">
              <a16:creationId xmlns:a16="http://schemas.microsoft.com/office/drawing/2014/main" id="{B7517A1A-FF81-DBD8-D6E4-70D3F158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2400"/>
          <a:ext cx="29718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FBF85122-F26D-5EE2-E102-A5CFB7E6C7D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0A49FAC8-2666-DB06-C2B0-5542E12F278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AA5F7275-8BB5-714E-8C9F-AFF427B2A901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17AFDD7D-3EEC-76DA-3F0D-AAC9C7430E0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6863C121-D09B-F195-59FC-FAA6E2D02064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84411471-5D97-21F8-D773-5C4ABE1E0CE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AECF2179-1B51-6173-3D1F-13FB1B2509C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85D0F0E0-F394-7F9F-B9B0-741A885C9468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BA95FFBD-726E-B5FE-E060-7435F2C8721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84D98F3F-951C-D8EB-42E3-21EE08B669F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797C74CF-581D-3BD0-25DE-C62378E86C9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2911EF60-BB27-F51A-379F-21A6BEA0EAEC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ED6E1385-C214-0810-094C-235E6FDA863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8CD799C6-55C7-3D3B-8E80-33F4BC13414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E37F1448-FD11-1794-25FB-E3004B77721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3425536F-A7B7-0E3D-4314-3DFD498B097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1976350F-8367-05E7-9C88-31E9E1BF6E7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C0B6DFE8-ED9D-FA96-50F3-9F35504545E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10084072-3874-282D-7FAE-CEF05480A34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6ACE0084-51E6-3E6C-C8CF-D742155048C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7AF84213-13A2-1CA0-7E08-3392469A23CF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B7D28442-EBBF-F379-B63B-9AFB2E00909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86DD9FF0-74DC-EC75-5685-B8F26372204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22044377-6BFA-55BE-C682-C91C5F627AA1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03F7212B-B70F-B203-22AC-DAF9B1BBBE1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CCC999FA-4632-5126-0A6E-675F7268BEA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7B83B9B7-3369-FA38-B02D-2CD7272003E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D5B6A826-470B-4BE8-E9E5-25237C1EAB15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2A2E0C89-5944-879E-860A-87FA6BC178F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915605C-CD11-1450-F40D-546312D24BA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E7FE4020-2A48-2706-250A-7B0C67C6851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17BDC46B-76B5-42B4-F1AE-934A2E035FA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2B5912D1-A538-D425-76AA-32BC6493E43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91E8398F-5E62-D703-6AF1-B416EADC36A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671D9C09-1196-7CEF-8107-75B41FADBBF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1897891D-F580-BE96-21D1-6E33D9AAE52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6539B09E-44AF-FBBE-74DF-A9479A3A0D6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D2D6AE7B-1A88-230B-C5EB-267FDCD636B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9F2E7A6F-49D6-ECA1-16F6-33E76AB73E6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FEB8F067-BAEE-383A-50FF-6ED6D61DCCE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A0A73989-652E-7BD6-12A8-75072367B98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1D175085-95F1-A5A2-49EB-83142169EE9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AD91C842-9F8D-9EC8-3559-A521BCD60EC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7D237831-0466-7E67-F876-3CCA29055F72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F763DE6B-4B3A-74D5-DDED-E2138851F7A3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316A2ADB-B7AF-863C-1DE4-4259D82F63B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BAEF595D-548C-48A1-229C-784AFDB7DE3F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FF6CB2C2-E738-A0B9-83FA-D29ED3CB71A7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AA8A275D-61F6-1AC0-D16B-FB6E321F5D3D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335726CD-3CC7-1671-C949-A9AA83C3B043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4B401565-9CF6-79F5-A945-5DF91187C394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E3CEF4A4-E26A-1623-1986-38B05F4D0FAA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E6C6EF6B-F997-1E49-FE91-56FAC7C518F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B0924EDB-1887-F5A7-2954-739D0BC43D86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24DDE7A1-4979-D422-90AC-61A58428E324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AA6A27F1-91FB-BA7C-FA30-CB28EAC82BD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3759A65F-9033-9CDB-716C-2BD1418C6CFE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05199545-2E9C-4EB5-0B84-38273CB95B03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D440D566-2F7D-4406-C8BC-4AB0413F1E28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3528D388-D0EA-4AB8-7D62-9C7269BFE69C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70C4E686-9BBB-AF7E-FA1C-17F55940959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B25943FE-B976-76A1-2285-AB58D3835D4F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90020995-190E-81FB-0B4D-9ABD5EAD3D9F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C1C06EE8-9AF6-D4A3-5D6D-4A2691A2080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8B80F699-2487-8DCE-B6A9-EBE53E35DC63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CA039DF8-AE50-09DF-F7D5-9A5A19579553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3F71EE3C-2092-AB11-4EBA-6A7084DFEF4C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4A55D6D3-F843-72F7-CE83-5CE5583EB04B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E18C5F4E-1BD9-5F42-6CAE-6BAD12B70D11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BE12B6BD-D50C-B714-BBFB-E223327ED990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8E27895F-F574-70C2-4B88-7074324B73D8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D2F667CA-C929-6E5F-458F-32FA2FAC0F4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8DCFF63C-A126-CF59-F281-CD20A811B06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9C904B4B-89B3-5689-2E64-21D984E210B8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CCA20F7C-7A96-E223-6938-96D54666F785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7408" name="Text Box 4">
          <a:extLst>
            <a:ext uri="{FF2B5EF4-FFF2-40B4-BE49-F238E27FC236}">
              <a16:creationId xmlns:a16="http://schemas.microsoft.com/office/drawing/2014/main" id="{354119D0-2200-C8F9-0CEB-CC4767991748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657409" name="Text Box 5">
          <a:extLst>
            <a:ext uri="{FF2B5EF4-FFF2-40B4-BE49-F238E27FC236}">
              <a16:creationId xmlns:a16="http://schemas.microsoft.com/office/drawing/2014/main" id="{2DCA2EE2-0A08-BFA2-80A4-C7B346402269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7410" name="Text Box 7">
          <a:extLst>
            <a:ext uri="{FF2B5EF4-FFF2-40B4-BE49-F238E27FC236}">
              <a16:creationId xmlns:a16="http://schemas.microsoft.com/office/drawing/2014/main" id="{C22FACF0-9F92-B846-EA7D-075D31F2EE30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11" name="Text Box 4">
          <a:extLst>
            <a:ext uri="{FF2B5EF4-FFF2-40B4-BE49-F238E27FC236}">
              <a16:creationId xmlns:a16="http://schemas.microsoft.com/office/drawing/2014/main" id="{220B3A10-5245-5F0C-7FF6-D7A6AE6F96BA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12" name="Text Box 7">
          <a:extLst>
            <a:ext uri="{FF2B5EF4-FFF2-40B4-BE49-F238E27FC236}">
              <a16:creationId xmlns:a16="http://schemas.microsoft.com/office/drawing/2014/main" id="{CAFF50F1-EA2B-230E-27B3-A3568C2390C4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7413" name="Text Box 4">
          <a:extLst>
            <a:ext uri="{FF2B5EF4-FFF2-40B4-BE49-F238E27FC236}">
              <a16:creationId xmlns:a16="http://schemas.microsoft.com/office/drawing/2014/main" id="{2F6A95EF-1505-7536-5EB1-B70EC5235BB8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657414" name="Text Box 5">
          <a:extLst>
            <a:ext uri="{FF2B5EF4-FFF2-40B4-BE49-F238E27FC236}">
              <a16:creationId xmlns:a16="http://schemas.microsoft.com/office/drawing/2014/main" id="{D6B0C4A4-685D-257F-9496-D964002426FE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7415" name="Text Box 7">
          <a:extLst>
            <a:ext uri="{FF2B5EF4-FFF2-40B4-BE49-F238E27FC236}">
              <a16:creationId xmlns:a16="http://schemas.microsoft.com/office/drawing/2014/main" id="{1EB21DDF-015B-5510-EF11-DBFE6AFD09BB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7416" name="Text Box 4">
          <a:extLst>
            <a:ext uri="{FF2B5EF4-FFF2-40B4-BE49-F238E27FC236}">
              <a16:creationId xmlns:a16="http://schemas.microsoft.com/office/drawing/2014/main" id="{EA4334C9-EEE2-690E-546E-95FF7DF3114C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4763</xdr:rowOff>
    </xdr:to>
    <xdr:sp macro="" textlink="">
      <xdr:nvSpPr>
        <xdr:cNvPr id="657417" name="Text Box 5">
          <a:extLst>
            <a:ext uri="{FF2B5EF4-FFF2-40B4-BE49-F238E27FC236}">
              <a16:creationId xmlns:a16="http://schemas.microsoft.com/office/drawing/2014/main" id="{99F14DF6-E2AF-F76D-C396-B04FCE3DE49F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7418" name="Text Box 7">
          <a:extLst>
            <a:ext uri="{FF2B5EF4-FFF2-40B4-BE49-F238E27FC236}">
              <a16:creationId xmlns:a16="http://schemas.microsoft.com/office/drawing/2014/main" id="{0EEE6F68-7A78-2C39-4894-9583B9BCC0B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19" name="Text Box 4">
          <a:extLst>
            <a:ext uri="{FF2B5EF4-FFF2-40B4-BE49-F238E27FC236}">
              <a16:creationId xmlns:a16="http://schemas.microsoft.com/office/drawing/2014/main" id="{46C09EC2-97B0-156A-87D9-4712780748AC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20" name="Text Box 7">
          <a:extLst>
            <a:ext uri="{FF2B5EF4-FFF2-40B4-BE49-F238E27FC236}">
              <a16:creationId xmlns:a16="http://schemas.microsoft.com/office/drawing/2014/main" id="{12F87839-A362-7689-5D45-2A0B10F85251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21" name="Text Box 4">
          <a:extLst>
            <a:ext uri="{FF2B5EF4-FFF2-40B4-BE49-F238E27FC236}">
              <a16:creationId xmlns:a16="http://schemas.microsoft.com/office/drawing/2014/main" id="{AE752623-384C-A733-AA94-B5BB75930587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22" name="Text Box 7">
          <a:extLst>
            <a:ext uri="{FF2B5EF4-FFF2-40B4-BE49-F238E27FC236}">
              <a16:creationId xmlns:a16="http://schemas.microsoft.com/office/drawing/2014/main" id="{FAFA5290-D147-8FCB-F035-2B8D9349D65A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23" name="Text Box 4">
          <a:extLst>
            <a:ext uri="{FF2B5EF4-FFF2-40B4-BE49-F238E27FC236}">
              <a16:creationId xmlns:a16="http://schemas.microsoft.com/office/drawing/2014/main" id="{D8D5E974-F04A-FD35-658C-C80E12FCFF40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24" name="Text Box 7">
          <a:extLst>
            <a:ext uri="{FF2B5EF4-FFF2-40B4-BE49-F238E27FC236}">
              <a16:creationId xmlns:a16="http://schemas.microsoft.com/office/drawing/2014/main" id="{1D5B737D-34DE-26B5-4A54-CB13396B6220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25" name="Text Box 4">
          <a:extLst>
            <a:ext uri="{FF2B5EF4-FFF2-40B4-BE49-F238E27FC236}">
              <a16:creationId xmlns:a16="http://schemas.microsoft.com/office/drawing/2014/main" id="{7362D4C8-2A87-BE9C-FE79-C0F0E86CFFA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26" name="Text Box 7">
          <a:extLst>
            <a:ext uri="{FF2B5EF4-FFF2-40B4-BE49-F238E27FC236}">
              <a16:creationId xmlns:a16="http://schemas.microsoft.com/office/drawing/2014/main" id="{3E03AD11-7DD4-3B08-3B4D-49D13EFDB10A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7427" name="Text Box 4">
          <a:extLst>
            <a:ext uri="{FF2B5EF4-FFF2-40B4-BE49-F238E27FC236}">
              <a16:creationId xmlns:a16="http://schemas.microsoft.com/office/drawing/2014/main" id="{187BEB7C-0502-DFFD-9668-C949A64BF3BD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7428" name="Text Box 7">
          <a:extLst>
            <a:ext uri="{FF2B5EF4-FFF2-40B4-BE49-F238E27FC236}">
              <a16:creationId xmlns:a16="http://schemas.microsoft.com/office/drawing/2014/main" id="{D8FD700A-0A40-119C-1753-6FD1BF382B08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596265</xdr:colOff>
      <xdr:row>11</xdr:row>
      <xdr:rowOff>0</xdr:rowOff>
    </xdr:from>
    <xdr:to>
      <xdr:col>8</xdr:col>
      <xdr:colOff>903012</xdr:colOff>
      <xdr:row>11</xdr:row>
      <xdr:rowOff>219075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515E26F-8C65-9AB3-0E65-10CE0FE3836D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68FE1D7-A8BC-6EB1-A315-934A061B1ECF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0F16457-5991-19F2-62D2-FE93ECEFDB2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66B216B-4285-F76D-3920-D90AB1F4D25D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15A63156-713D-F7FA-1861-D729BF215863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111</xdr:row>
      <xdr:rowOff>0</xdr:rowOff>
    </xdr:from>
    <xdr:to>
      <xdr:col>3</xdr:col>
      <xdr:colOff>1269325</xdr:colOff>
      <xdr:row>111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7B8E3FB-840A-1C2C-B599-BCF026112262}"/>
            </a:ext>
          </a:extLst>
        </xdr:cNvPr>
        <xdr:cNvSpPr txBox="1">
          <a:spLocks noChangeArrowheads="1"/>
        </xdr:cNvSpPr>
      </xdr:nvSpPr>
      <xdr:spPr bwMode="auto">
        <a:xfrm>
          <a:off x="1044575" y="18751550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2E1AD2D-3A13-59FC-1D02-578B089F888A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596265</xdr:colOff>
      <xdr:row>11</xdr:row>
      <xdr:rowOff>0</xdr:rowOff>
    </xdr:from>
    <xdr:to>
      <xdr:col>8</xdr:col>
      <xdr:colOff>903012</xdr:colOff>
      <xdr:row>11</xdr:row>
      <xdr:rowOff>219075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A2076BC-60B5-1EB3-9D0A-CC1087B465AB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33A92215-55EB-6250-6980-6B2D584C0527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8627C8DC-E322-02D7-389D-E38EBCF867C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596265</xdr:colOff>
      <xdr:row>11</xdr:row>
      <xdr:rowOff>0</xdr:rowOff>
    </xdr:from>
    <xdr:to>
      <xdr:col>8</xdr:col>
      <xdr:colOff>903012</xdr:colOff>
      <xdr:row>11</xdr:row>
      <xdr:rowOff>219075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167C814F-EA2F-2517-EEC1-0C097A42193C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1EC09E10-286C-B130-76D9-9BEBA067E69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B37A0B77-47D9-D8C0-2251-8DC56389FA6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1529937C-4F31-0CCC-572F-E8F27B11E0A5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114</xdr:row>
      <xdr:rowOff>2325</xdr:rowOff>
    </xdr:from>
    <xdr:to>
      <xdr:col>3</xdr:col>
      <xdr:colOff>1269325</xdr:colOff>
      <xdr:row>114</xdr:row>
      <xdr:rowOff>2325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2CF600D9-4078-93BE-E212-B2014F4C7486}"/>
            </a:ext>
          </a:extLst>
        </xdr:cNvPr>
        <xdr:cNvSpPr txBox="1">
          <a:spLocks noChangeArrowheads="1"/>
        </xdr:cNvSpPr>
      </xdr:nvSpPr>
      <xdr:spPr bwMode="auto">
        <a:xfrm>
          <a:off x="1044575" y="19225315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2C7C7CD3-2FCF-BE1A-C4C1-01721F6D1BC2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29309374-6970-A2FC-765B-13014E68287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A47B8405-41D0-CCAE-3F33-00002C0720BC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9419751-CFBF-1D7A-7F23-A6E58EF6B1EF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2054B26D-800F-3174-B7CA-8FA823C5FEB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3FACF161-AC75-AB5E-26A1-C75AC986C95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C4DD1085-49AA-B7FC-1F88-BB7C25D97AF5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CB8D3F0-8742-28A4-CE1C-ADF61A00BE7E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74FFF29C-9B7D-5DF7-2C8A-D9D5EFCD956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511CF7A-CC14-8E6F-CB59-03D643BD75C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5B8C7208-7566-BE61-E3FD-2788812FDDC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A7CA67DA-1A92-63D6-D478-4E0759018DA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6354C6ED-2D23-8A6E-08B4-6CBB659635A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D4270C6B-98C0-7DCB-EB69-A27DA817BE0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DBD3DD1C-3195-355F-2124-1E2A29E1052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51C9EBC0-2DC4-6DA3-C270-EA6A87E038D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80D697FB-3504-8998-ED29-02C5E1C8CC6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AE01DAF8-91E3-9297-6AE6-5CA18554EF95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08C6D60-E56A-59C0-77C2-3FC830949DA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79835439-E685-7D55-7709-DCC30B434807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D9EA8F3E-12F2-2EB0-60D1-AA882C6CC0B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D76FDF8F-F202-A7D1-C324-955908720C2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A7282E6-313F-070A-256F-F9A00755A9E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FB21722A-C110-5732-09C9-510A395ABC3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ED05E8D-4E1D-37FF-C326-66CDD7736F5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DD77726E-3220-9EF0-BFF1-BF6CD5FA103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D9DF39B7-8FB0-C7A2-1A9A-0F7FE3D1F5D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E383795D-5809-F8F2-7E4D-9E7BF4B60B9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A0C701F1-6DD8-482C-117F-F22CB4887EF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E4E9274B-5C02-E169-4FBA-096A4F133C4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51B42CE3-0C5F-D7CB-BACC-62A1B5E0CC5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D5BA0DB6-AAD9-5B1F-0682-AF603929A3B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82479980-E809-D675-ACAD-8CF5B7A480C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BF62B435-47A5-E60A-A49C-732ECBE89ACF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421EF5CB-7F04-83EE-ED45-FDCD253F752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EDD2E1ED-8218-B850-3377-3415BC01CE8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1B779126-75F4-4948-B00F-CFD0DABE6039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C152920E-E3DD-AFCE-57DD-8F0A4F589601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F4E6480C-9BAA-F006-970A-98F6F2125F8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1CA98A4C-0404-22CA-0667-B97C71F39C2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C60CF8BC-68C0-F289-109E-036B85D07684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B5C45F03-31B4-7AFB-DF60-563A7EEBDB7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98526278-60B8-C5DB-05B4-68EFF812EC6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ACB69C0F-FD62-C1C4-9D80-E40653EB92A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8842350E-3A79-44FB-4E20-9266FCB1F27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596E83E0-60BC-70E0-0446-44A1BAEF696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ACE79C67-B0EB-7ACC-9866-2D85150158B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E1C375B8-30D9-3464-3230-2601F8981A3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B47D992E-B862-9420-82CC-1FFFA4B4B4A9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B4F28B45-4481-F898-3577-44F98A91BD81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946B4047-C6DB-8D50-B30D-EE199F0279F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1B3B8064-99B1-1E78-A74B-BB449600BB7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64384065-2957-6330-F7E5-AE06CA6B075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27853AD2-3333-8117-1BDD-4AF5D5C25B6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544D041C-4825-DCFC-D13F-27DA7976258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79806C81-AEB5-E7E5-FF87-7BBE067862A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C12A4B6-D5D6-4A7F-294D-0521BE78520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4B4C5667-5EA6-153F-FF74-B5663C957A16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1BEE3ADE-4E01-5278-91D4-2ADEAF4BE3E6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BFA7CBFE-CAC4-8714-3F73-955088F6BD0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307339A-82C8-CC6A-5338-88359912DDC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CC229740-1F94-CB98-4D37-3392F322247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3D71B9D4-C463-5A40-DE49-385C9C2AB6A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D58F2D2E-24E1-C9AB-1590-D19B3B74380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EF3E4687-03CC-9D97-CBE3-4CD6C8D689E0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C2E7585D-2791-F9F5-B439-EDB1DBDC192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18546A01-8202-D8E8-5B82-0BA5ECB5B941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95</xdr:row>
      <xdr:rowOff>0</xdr:rowOff>
    </xdr:from>
    <xdr:to>
      <xdr:col>3</xdr:col>
      <xdr:colOff>1327436</xdr:colOff>
      <xdr:row>95</xdr:row>
      <xdr:rowOff>2382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ACEC14D4-47CA-DBA5-B814-0BEA417832DC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C3F3A21B-0D37-07B4-F150-0ECBE6A7329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38CE88C9-D04B-0CED-D8FC-602CBA7B1F6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D04F60B3-256D-104C-81B7-90AB7B71BFC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D53673DC-4FAB-AE1F-BBCA-CE8EB3275A81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9A1C25EE-D184-448B-151F-984B5A11ED44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368ECA6E-C81A-BCA6-FADF-44E5C6FEDB6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03DB84C5-6E38-8ACD-513B-9F98665023A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E2865876-4887-7DE3-3ACD-DFD29C60B19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078F6A19-5FA5-00B4-D4A2-FABB7FEC1FF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E6AB8D0B-DBDF-6A3A-2B5E-5E2DDCF66FC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8983695F-B40A-FB79-3988-3438A59B5E4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DAAC4880-1D4E-519F-EC2D-DAC25FF4996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4D4026F6-FEFE-5A3E-A943-57E8EC92295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7A7F8FCE-A3ED-6124-8200-17E669BB1AA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18CA8AF4-011D-FF0C-9F37-1B9C1132981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6A7B0AB3-7E97-CDFD-62F0-6BE7322E1875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ACD74AF8-BA60-3F54-3157-288313D85B0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04B4E3F7-CDF8-B87C-F28F-FF457F74D4B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BA3319A6-E084-69D7-EF2D-CA4EAFCBDC2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68B2C1AC-DD57-80C7-0B0B-816DA0D6056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F0CAA68E-BE44-4D96-95DA-4B7EA36A291E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51F14842-A660-9F82-7E00-028BA58FFF8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B372B1E5-F2BF-FAE1-DDF0-2A344408145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51F316A1-EDCB-ED7C-EADD-0EADB49199A9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B6BDEC71-56E9-FFE9-61D3-6F2D7DCF0E8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DABE0E36-E6FD-B6B4-3B97-8C0B635949F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9FB48DCA-81A7-F742-89FA-2EFBB855157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D3AAB9D3-531D-6F2B-D98B-BE08016B243F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E5F6513E-E024-2F19-5BC2-82E522552E8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3629343B-B080-0A06-1289-430152C3ABF1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3E9F4991-E726-03B3-0FB9-F72DD6E0A8AD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3DC23985-9453-72A0-1AC8-8AAB5955FB98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45720</xdr:colOff>
      <xdr:row>1</xdr:row>
      <xdr:rowOff>7620</xdr:rowOff>
    </xdr:from>
    <xdr:to>
      <xdr:col>3</xdr:col>
      <xdr:colOff>3017520</xdr:colOff>
      <xdr:row>3</xdr:row>
      <xdr:rowOff>83820</xdr:rowOff>
    </xdr:to>
    <xdr:pic>
      <xdr:nvPicPr>
        <xdr:cNvPr id="829103" name="x_Imagen 3" descr="Resultado de imagen para autoridad portuaria nacional logo">
          <a:extLst>
            <a:ext uri="{FF2B5EF4-FFF2-40B4-BE49-F238E27FC236}">
              <a16:creationId xmlns:a16="http://schemas.microsoft.com/office/drawing/2014/main" id="{DA6086C4-523E-B391-9500-CD42790A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2400"/>
          <a:ext cx="29718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E5461CB6-9715-8D56-85FF-7D122AD06D1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37D22356-04B9-57BF-A8CF-1ABE0F2B13A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B89E5130-8C65-CE91-4C09-35C11050DFC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10FADC3E-A354-CC65-46A0-9749C666782D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FFC1112B-54DA-F0CE-7B29-9090111B89D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5EB351A0-BB90-B782-8046-661FBA6DF5D4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74995EB2-9C6B-7B31-5E8D-439A13E1DB4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FB7C783A-57A9-E7BA-113B-970EA971576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8EDDCCB4-F4EF-379E-9991-BFA35E8FE71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D50A995A-ABAE-CF13-F7F1-67E80D48129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F3D171E9-5ED7-0C81-E682-25D9FE57B32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9E60509A-73E2-BF35-F527-34933F47660D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26D0767E-6F7B-0FAA-E379-EF991CB683C3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BE8E2010-5376-27AF-30F5-5C919616E91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28C00222-ADFD-9EC2-7DED-5437E6DA57A3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12FAFC73-24F0-686C-B67B-D39CD62BCBC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4FBCAAA2-C6A0-D316-3C9B-BC8D5B6AD02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E6B6A079-1E3E-75AE-DCDC-52C9A84B382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546ADAA2-9CCE-4841-0BC6-58EA2D1E995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E01A3146-6128-3115-DFB7-99ECDB5BF983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6FAA78FC-5DDB-7A91-2917-4E6BF61C64E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63AE6BFD-E4CB-D986-B187-BCD78F5E854F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9C0EF5C0-0A73-4DBB-10E4-062753BFA6E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67C8BE07-1556-5150-AA32-D7A26AE1029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E6AEC018-392A-0F39-80B8-F406AA3EA59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7AA8F47B-833A-F09F-34C9-E33316193FE4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DBB5B41-0BC8-9543-15AF-07D34A7B266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AA8B27B4-438F-A8C3-437A-EEAC3B75A36B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38D6205E-CE8D-C488-95BD-60BD2F452B0E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FA797503-1564-29F0-9ED4-813F5230607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407A2686-D879-9352-37FA-37A94133D9B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1B809B75-899E-7EB5-DF59-C873FB3F6C7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6B6758ED-6FB0-6F9B-AC88-F3776AE7971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5B9B1760-C3DE-0916-BD7B-FCCC2F55C5F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29D388D4-84A7-7BF0-9087-1E9F2CA213D7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1324067</xdr:colOff>
      <xdr:row>96</xdr:row>
      <xdr:rowOff>0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58C61990-2D9C-1B3F-1B9A-ED4342E0EA48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996208</xdr:colOff>
      <xdr:row>96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4A148FB5-36D5-EBEB-DE86-75D9179BAA7C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2BFC1E72-4153-5A89-2DE7-0321D601EC9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DE58B8A5-0053-D17F-769B-5698B0BC346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EAFE70AE-3FBB-CADA-0EDB-D631889CEB3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1324067</xdr:colOff>
      <xdr:row>105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1A72561A-7B4B-0D13-3D3D-1065B9D2E7E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103</xdr:row>
      <xdr:rowOff>0</xdr:rowOff>
    </xdr:from>
    <xdr:to>
      <xdr:col>3</xdr:col>
      <xdr:colOff>1327436</xdr:colOff>
      <xdr:row>103</xdr:row>
      <xdr:rowOff>2382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FB61CCF1-D40C-A392-73FD-F0785B6FA3F9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996208</xdr:colOff>
      <xdr:row>105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9A62A821-8019-AD77-CF4C-C1835D30A2A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E942EFDD-473C-7F35-3B9F-A79218B6FF34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7C44DCD5-FEA0-4212-4A14-FCA512BD14EE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39C9C8DE-D623-A1F6-AEBB-0AE897D63B2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748ADCCC-E562-7A6C-7E4F-C21741D7D885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2A98753C-6FB8-D4FB-792C-EAD7CF0CA2A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CA5E511D-7823-78A2-7DF5-85A600E101A4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BC8D5B1A-0AC3-6B1A-621E-9806B0930F2D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E5F29994-0CAF-EDCD-5C1E-90F8834EF910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827F8F4C-F35E-5E6B-B0D2-4EE858FE6826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A6F336DF-005A-9657-6C04-3D028316700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3767C9E7-5FF3-C160-4EFC-A14272536FA5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D784BE1D-5983-F719-8A2A-D434F024EB24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C81CD3CF-B8D5-CCD2-0DD0-8B9D941F79C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F4857741-4846-B4A0-ECA4-4D95272DE74F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4188DC7D-0C36-1E03-7F5D-20A961FA23BF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6D1B2A17-8EE1-67A7-7C64-088F1BBA3A01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2678E9F0-4D35-EF65-CD07-FD5D63E16976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649971A5-D2A2-BDE3-9F3C-BC7E651C578B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FD4863D6-4630-EB94-D35B-816C8A8AD0D1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BAE213D0-11BA-328E-C507-B7791BC96BE8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4E06942-F5E5-8F3C-1580-B089B11DC948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C73CF3BC-8176-FCC3-3447-3D98F1ED55E7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4A0E02C2-8483-1746-6497-A17FAFA2941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5BEB2034-8C19-1555-9748-E9C2AD97659A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4AA86718-9CCC-8947-1A8B-B68A4C69C529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243791A7-F1D7-998D-1640-7B4C5DD0F55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B5CA5F4E-807D-B240-3B98-72F9FEBDFAF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EE87C538-8F0E-333E-D15B-5741EE5EDDEE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B848B43E-4E70-13BC-B83E-C9C9497FD3A0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FC40A6A9-4CB8-905F-2C1A-56AA015F506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D913860F-5520-0B6B-D790-D2C4109B8A8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8722D487-D1D7-03F3-A99B-3B636877351C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8432" name="Text Box 4">
          <a:extLst>
            <a:ext uri="{FF2B5EF4-FFF2-40B4-BE49-F238E27FC236}">
              <a16:creationId xmlns:a16="http://schemas.microsoft.com/office/drawing/2014/main" id="{41B32A57-2A01-3485-F516-0E82E527C1A0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658433" name="Text Box 5">
          <a:extLst>
            <a:ext uri="{FF2B5EF4-FFF2-40B4-BE49-F238E27FC236}">
              <a16:creationId xmlns:a16="http://schemas.microsoft.com/office/drawing/2014/main" id="{E2AE510A-941F-ECE0-89E8-921F677138BA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8434" name="Text Box 7">
          <a:extLst>
            <a:ext uri="{FF2B5EF4-FFF2-40B4-BE49-F238E27FC236}">
              <a16:creationId xmlns:a16="http://schemas.microsoft.com/office/drawing/2014/main" id="{3EEFA24C-8043-0746-ED3C-627B9875412F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35" name="Text Box 4">
          <a:extLst>
            <a:ext uri="{FF2B5EF4-FFF2-40B4-BE49-F238E27FC236}">
              <a16:creationId xmlns:a16="http://schemas.microsoft.com/office/drawing/2014/main" id="{E99E6747-3B42-6A0F-76B7-71D97AD0EB89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36" name="Text Box 7">
          <a:extLst>
            <a:ext uri="{FF2B5EF4-FFF2-40B4-BE49-F238E27FC236}">
              <a16:creationId xmlns:a16="http://schemas.microsoft.com/office/drawing/2014/main" id="{9B193299-DD2B-892B-99E8-0A6A8A6C1F01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8437" name="Text Box 4">
          <a:extLst>
            <a:ext uri="{FF2B5EF4-FFF2-40B4-BE49-F238E27FC236}">
              <a16:creationId xmlns:a16="http://schemas.microsoft.com/office/drawing/2014/main" id="{9122304A-3C3A-2526-E0B0-D53E4314DBE8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658438" name="Text Box 5">
          <a:extLst>
            <a:ext uri="{FF2B5EF4-FFF2-40B4-BE49-F238E27FC236}">
              <a16:creationId xmlns:a16="http://schemas.microsoft.com/office/drawing/2014/main" id="{887BAEF2-8C4F-BB24-6ADF-6AA784C4FFA9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8439" name="Text Box 7">
          <a:extLst>
            <a:ext uri="{FF2B5EF4-FFF2-40B4-BE49-F238E27FC236}">
              <a16:creationId xmlns:a16="http://schemas.microsoft.com/office/drawing/2014/main" id="{ACB02EB9-FB3D-4D2C-86DA-6FFCEE0E15A6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105</xdr:row>
      <xdr:rowOff>0</xdr:rowOff>
    </xdr:from>
    <xdr:to>
      <xdr:col>3</xdr:col>
      <xdr:colOff>1321223</xdr:colOff>
      <xdr:row>105</xdr:row>
      <xdr:rowOff>0</xdr:rowOff>
    </xdr:to>
    <xdr:sp macro="" textlink="">
      <xdr:nvSpPr>
        <xdr:cNvPr id="658440" name="Text Box 4">
          <a:extLst>
            <a:ext uri="{FF2B5EF4-FFF2-40B4-BE49-F238E27FC236}">
              <a16:creationId xmlns:a16="http://schemas.microsoft.com/office/drawing/2014/main" id="{B3F091F3-E5B1-AD46-9BC7-7B78DE71A61D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103</xdr:row>
      <xdr:rowOff>0</xdr:rowOff>
    </xdr:from>
    <xdr:to>
      <xdr:col>3</xdr:col>
      <xdr:colOff>1330055</xdr:colOff>
      <xdr:row>103</xdr:row>
      <xdr:rowOff>2382</xdr:rowOff>
    </xdr:to>
    <xdr:sp macro="" textlink="">
      <xdr:nvSpPr>
        <xdr:cNvPr id="658441" name="Text Box 5">
          <a:extLst>
            <a:ext uri="{FF2B5EF4-FFF2-40B4-BE49-F238E27FC236}">
              <a16:creationId xmlns:a16="http://schemas.microsoft.com/office/drawing/2014/main" id="{DE228367-A847-B6FD-1A26-20D3CBECB1B7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105</xdr:row>
      <xdr:rowOff>0</xdr:rowOff>
    </xdr:from>
    <xdr:to>
      <xdr:col>3</xdr:col>
      <xdr:colOff>994366</xdr:colOff>
      <xdr:row>105</xdr:row>
      <xdr:rowOff>0</xdr:rowOff>
    </xdr:to>
    <xdr:sp macro="" textlink="">
      <xdr:nvSpPr>
        <xdr:cNvPr id="658442" name="Text Box 7">
          <a:extLst>
            <a:ext uri="{FF2B5EF4-FFF2-40B4-BE49-F238E27FC236}">
              <a16:creationId xmlns:a16="http://schemas.microsoft.com/office/drawing/2014/main" id="{85606E04-3F03-1853-DC6F-53DE012D84C4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43" name="Text Box 4">
          <a:extLst>
            <a:ext uri="{FF2B5EF4-FFF2-40B4-BE49-F238E27FC236}">
              <a16:creationId xmlns:a16="http://schemas.microsoft.com/office/drawing/2014/main" id="{29D3DEBE-DA7C-71FC-57D8-507BC4F4D00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44" name="Text Box 7">
          <a:extLst>
            <a:ext uri="{FF2B5EF4-FFF2-40B4-BE49-F238E27FC236}">
              <a16:creationId xmlns:a16="http://schemas.microsoft.com/office/drawing/2014/main" id="{1EB745FD-19DE-F189-E1D8-5F987A34D6A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45" name="Text Box 4">
          <a:extLst>
            <a:ext uri="{FF2B5EF4-FFF2-40B4-BE49-F238E27FC236}">
              <a16:creationId xmlns:a16="http://schemas.microsoft.com/office/drawing/2014/main" id="{C95FD19D-58E4-C594-B4BC-AF7A1BE56645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46" name="Text Box 7">
          <a:extLst>
            <a:ext uri="{FF2B5EF4-FFF2-40B4-BE49-F238E27FC236}">
              <a16:creationId xmlns:a16="http://schemas.microsoft.com/office/drawing/2014/main" id="{DA5C0DC4-46A1-B8E7-F224-FF0EBF3E5E3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47" name="Text Box 4">
          <a:extLst>
            <a:ext uri="{FF2B5EF4-FFF2-40B4-BE49-F238E27FC236}">
              <a16:creationId xmlns:a16="http://schemas.microsoft.com/office/drawing/2014/main" id="{944F3E79-E9D9-1676-B29A-D76A45CACF7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48" name="Text Box 7">
          <a:extLst>
            <a:ext uri="{FF2B5EF4-FFF2-40B4-BE49-F238E27FC236}">
              <a16:creationId xmlns:a16="http://schemas.microsoft.com/office/drawing/2014/main" id="{DC95A8F9-47C3-36E4-F091-69342A783718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49" name="Text Box 4">
          <a:extLst>
            <a:ext uri="{FF2B5EF4-FFF2-40B4-BE49-F238E27FC236}">
              <a16:creationId xmlns:a16="http://schemas.microsoft.com/office/drawing/2014/main" id="{0A0453B0-999B-0425-6745-9B6704A63A95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50" name="Text Box 7">
          <a:extLst>
            <a:ext uri="{FF2B5EF4-FFF2-40B4-BE49-F238E27FC236}">
              <a16:creationId xmlns:a16="http://schemas.microsoft.com/office/drawing/2014/main" id="{B2A13E86-7011-E6D7-1546-E728B844058B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96</xdr:row>
      <xdr:rowOff>0</xdr:rowOff>
    </xdr:from>
    <xdr:to>
      <xdr:col>3</xdr:col>
      <xdr:colOff>1321223</xdr:colOff>
      <xdr:row>96</xdr:row>
      <xdr:rowOff>0</xdr:rowOff>
    </xdr:to>
    <xdr:sp macro="" textlink="">
      <xdr:nvSpPr>
        <xdr:cNvPr id="658451" name="Text Box 4">
          <a:extLst>
            <a:ext uri="{FF2B5EF4-FFF2-40B4-BE49-F238E27FC236}">
              <a16:creationId xmlns:a16="http://schemas.microsoft.com/office/drawing/2014/main" id="{8E44890A-50D7-978B-8A18-CEA11F8A7B63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96</xdr:row>
      <xdr:rowOff>0</xdr:rowOff>
    </xdr:from>
    <xdr:to>
      <xdr:col>3</xdr:col>
      <xdr:colOff>994366</xdr:colOff>
      <xdr:row>96</xdr:row>
      <xdr:rowOff>0</xdr:rowOff>
    </xdr:to>
    <xdr:sp macro="" textlink="">
      <xdr:nvSpPr>
        <xdr:cNvPr id="658452" name="Text Box 7">
          <a:extLst>
            <a:ext uri="{FF2B5EF4-FFF2-40B4-BE49-F238E27FC236}">
              <a16:creationId xmlns:a16="http://schemas.microsoft.com/office/drawing/2014/main" id="{8F3C0543-92D3-2ABF-2FC8-4B9938B56B4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C008CA3-870B-F6FC-265D-317618F6FB05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046C517-373F-DFF4-FC55-27DFB8E86328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82A5F25-C327-9931-3EBF-3F3B16D01F0F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14F4DF4-7D19-DD70-3A05-EAB618E939FC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20885D26-483B-85D2-E871-9A313E405D84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112</xdr:row>
      <xdr:rowOff>0</xdr:rowOff>
    </xdr:from>
    <xdr:to>
      <xdr:col>3</xdr:col>
      <xdr:colOff>1269325</xdr:colOff>
      <xdr:row>112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CD589CE-7B96-6E3D-CC09-62BCDB31FB87}"/>
            </a:ext>
          </a:extLst>
        </xdr:cNvPr>
        <xdr:cNvSpPr txBox="1">
          <a:spLocks noChangeArrowheads="1"/>
        </xdr:cNvSpPr>
      </xdr:nvSpPr>
      <xdr:spPr bwMode="auto">
        <a:xfrm>
          <a:off x="1044575" y="18751550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0FF8FCE-6046-1D15-E60A-30B9F999B5D9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2DA0BB1-7779-5CED-2E32-50982631F822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5244C3B-529F-9B63-DE7B-3D8EE3192927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7998AF5-76A0-CB57-56F8-EC46FDFB4EE3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8</xdr:col>
      <xdr:colOff>603885</xdr:colOff>
      <xdr:row>11</xdr:row>
      <xdr:rowOff>0</xdr:rowOff>
    </xdr:from>
    <xdr:to>
      <xdr:col>8</xdr:col>
      <xdr:colOff>902767</xdr:colOff>
      <xdr:row>11</xdr:row>
      <xdr:rowOff>219075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C5664D9-9109-041C-2FC7-245006C3E8BA}"/>
            </a:ext>
          </a:extLst>
        </xdr:cNvPr>
        <xdr:cNvSpPr txBox="1">
          <a:spLocks noChangeArrowheads="1"/>
        </xdr:cNvSpPr>
      </xdr:nvSpPr>
      <xdr:spPr bwMode="auto">
        <a:xfrm>
          <a:off x="7908925" y="1511300"/>
          <a:ext cx="317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640138F2-23C6-D880-3F5C-5488535F956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DC451B13-1A54-F187-5844-E1925944D7F5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91F2733C-EF90-CA1C-0755-5B244B59DE1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1033780</xdr:colOff>
      <xdr:row>115</xdr:row>
      <xdr:rowOff>2325</xdr:rowOff>
    </xdr:from>
    <xdr:to>
      <xdr:col>3</xdr:col>
      <xdr:colOff>1269325</xdr:colOff>
      <xdr:row>115</xdr:row>
      <xdr:rowOff>2325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FB65F07D-E614-0771-8CDB-65817E2AB76C}"/>
            </a:ext>
          </a:extLst>
        </xdr:cNvPr>
        <xdr:cNvSpPr txBox="1">
          <a:spLocks noChangeArrowheads="1"/>
        </xdr:cNvSpPr>
      </xdr:nvSpPr>
      <xdr:spPr bwMode="auto">
        <a:xfrm>
          <a:off x="1044575" y="19225315"/>
          <a:ext cx="25099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3753DFBC-9A74-91BD-F4F3-D81BC553F19E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D8196F9D-876E-43BA-8AB7-FE88BCA61725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4057BD-B011-5D2F-3AAA-5E9BE4843D5D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9822039-B422-AAC5-E174-C29C464F0EB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B7071CBB-6351-B1EE-1B62-6DE6FA17830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F46BC808-21B6-84FC-5BB1-B43FB1FB79B7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CB64E611-E1A7-2E25-537A-A5D73A143731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900A938C-BFF3-8773-9775-9F33D8D0D2B0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FAB0C55A-60F7-4855-8EDD-563F04C1817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589DE5E1-87FC-CC12-AE0B-D2CDC87F1CA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1178CD6C-BA14-C460-E84D-0092031C8E6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D6497DA6-E355-4CDF-2F77-B77E68A4921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C84D6027-E696-F9C0-AD82-AA2D7A25CD2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A6CA8DF1-ED5C-A864-9B81-C2FA82BDB68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3144F809-8379-FCC4-7885-451BD9B837F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D5E4B6D6-32C7-968A-9958-E35040DB2CE1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604281B9-773F-5E41-AC0D-5E14380DB4D4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70AF919C-5B5A-ABE0-8F59-08BB5D78600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7E4DC11-2EE5-FF92-21F3-3C58FF8E7466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452AC70-EB96-9935-8B75-16F7BB9DA02B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A8D54AEC-9432-6909-FF79-AC6244B72DC3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26269948-931D-7278-5F5C-C53D2F83172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E52F0981-8ECB-AE33-6912-76A78321CDC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AABE75C9-E965-2822-6317-E307924EDB4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37786157-B1FB-1E7F-9945-DACC5AA6702E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10ED923E-49FB-9598-A213-BE39B3352CA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9A3DBF0F-FC32-D50C-04C2-060A42C9B3C0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6BDF4AD1-A217-6955-7052-20DA13C263C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7CA881EF-47F9-6925-ABA3-AD5B9A809FE6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7FBE8A35-F2BF-E7E0-6ACA-DDC72D9AA7E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B8E41DEA-C1DE-B108-90C7-CFBEA652CCB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BDDEC989-B4EB-2245-01A9-20973A6408A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D0780691-9323-9A29-2764-EC72AEA9C40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5305D11B-2249-F183-6FC0-7586965B9DF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5AA89C2A-DCCA-E57B-A84B-DE45A67434B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6273BE49-BC47-29C4-14AF-C29C310C4CD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D27731FB-18E7-69C9-979B-9C11585C7F20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63B38089-8C90-95EB-11E7-88E2F1D50D00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EAEF103-9739-8135-09C4-11DDE98098F1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1ED6DA3B-F7DA-97FE-CED6-4B8FA907C83F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2F79922-5EF3-4DB5-0982-0094DC799A1D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29121F90-2996-6A07-5B9F-F9760736A21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CF00406D-FF18-7CC2-EE6F-FA9474474E7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2C8CE45E-3F0C-78CF-6EAF-B1899055528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C743E176-8B8C-9834-A340-B6C64394E61E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7B60AC7E-8C15-0484-D2C7-86D619AD825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63250C5C-D81B-E651-0430-2B0BF46952B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31A68421-BCAA-3272-AD35-4647F95804B7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3FA33762-580A-61EE-4041-EE1D87E86F2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B2F31F53-C02C-FA07-59D1-FCECC5C285BA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3A555B07-B2DA-796D-4E24-374AD974DE1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571D76E8-FB9F-4B1D-0A7A-FAA0866BC392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145DC109-4D1C-BAFC-F77B-5C6D044BC3B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93FE0E5A-0CEC-4404-1F7C-67A0F3ACA68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7D0C2ADE-C0C3-60E9-A923-B52F94DDACE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8D96741C-B219-550F-6230-DCB20E3AAEC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ACA1F87F-58B1-3E1D-4204-C793C317D58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14406B3C-C86C-636F-32E4-D43D34BACBA0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59DB64CD-725E-B324-4890-842823DF8E7F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5DDF83FE-ADC3-8068-90B9-DDC47396391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6CEF6D82-7A52-F289-169D-68C7F4B4AFF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67E5AF4C-034C-E8CA-C2BD-78157D9DA7D1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B8855E19-5726-AB17-0B77-A5AAB7929276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E354F804-14BE-06ED-BBAE-6F572E1A635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617C7D63-5FCD-08A3-9422-56E72ABE82D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0E1ACCF-57C9-56A8-C9CF-206AEAAFDCD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4C85E45A-AD3A-864E-F509-D28D6B29A9DE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3</xdr:col>
      <xdr:colOff>1327436</xdr:colOff>
      <xdr:row>96</xdr:row>
      <xdr:rowOff>2382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A2E5A028-B9D4-5307-E0E5-D352C163D550}"/>
            </a:ext>
          </a:extLst>
        </xdr:cNvPr>
        <xdr:cNvSpPr txBox="1">
          <a:spLocks noChangeArrowheads="1"/>
        </xdr:cNvSpPr>
      </xdr:nvSpPr>
      <xdr:spPr bwMode="auto">
        <a:xfrm>
          <a:off x="1139825" y="160845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DC76F79A-1150-632E-A24B-2BB47FB6DA34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04959B8-D104-9388-69C1-299BC6BCC98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DC3A13D0-4576-39C3-1A3F-2FD4C616B9FB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AE1CCAD1-1780-296B-4A88-019AF480F46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8D4A93D9-6964-58C3-7A52-D54F580FDED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AD6B83A8-5B79-853C-57C3-76D2F969322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35CCD7DE-DB36-74A7-160B-AD191374626C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92988AA8-1887-19AE-6F6B-D78D6F65B7B2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144433FD-C2FE-2D5B-20F3-44827E0132BA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BDA2C8F1-70AE-C376-A55C-BC0DE92801D9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28EEEF8C-2159-AC74-2F07-E48033602D2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36192B37-FDBA-ACB1-950F-0ADEF1D6943F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567E8A13-36FB-ED42-6A1A-CBA41011515E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48BE953E-477A-9FC6-B300-264B691779F6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377757C4-A9F3-1B78-066D-6E8E007050E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6CD33E63-7E2B-C0BE-6135-CEE43BD16ACA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EFE66222-94DA-377E-0BD7-D584D41B9AFD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0DFCC301-6033-645E-3E1B-223D65A10F0D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2BCFAFA4-046E-AF09-72EE-A504BD7D7E5C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B8A347A6-7E6B-E775-6F00-5A8DC3678218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D44129A0-46C9-126F-7634-C5D0EBB3B15C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28FFB849-CFDA-FFD0-9AF0-DB94D011F19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9DF33A8F-F476-DBC7-7398-812208967E43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E6CF86C0-4EBD-8BD0-1A36-DCCFACE76F45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B279D542-799C-4466-05E3-4434BD94E60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9736957B-A093-9475-2238-76EB22FA1B16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2A376BFE-FC04-2FA5-4441-EA40E805F374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BAEBD9B-C2F3-DA8D-EEB2-12E7E3EDC440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886E2761-04C4-A9BD-3A7E-7EA8576E31E5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F2C4EF37-4C4F-F4AD-AC97-31344E23F5B0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DFBD6188-2F97-282E-D57B-EC07D8DEFB5F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9</xdr:col>
      <xdr:colOff>0</xdr:colOff>
      <xdr:row>5</xdr:row>
      <xdr:rowOff>104775</xdr:rowOff>
    </xdr:from>
    <xdr:to>
      <xdr:col>9</xdr:col>
      <xdr:colOff>0</xdr:colOff>
      <xdr:row>7</xdr:row>
      <xdr:rowOff>19050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1EFAFF78-37AA-2662-60B9-6D9481610957}"/>
            </a:ext>
          </a:extLst>
        </xdr:cNvPr>
        <xdr:cNvSpPr txBox="1">
          <a:spLocks noChangeArrowheads="1"/>
        </xdr:cNvSpPr>
      </xdr:nvSpPr>
      <xdr:spPr bwMode="auto">
        <a:xfrm>
          <a:off x="8229600" y="8350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3</xdr:col>
      <xdr:colOff>45720</xdr:colOff>
      <xdr:row>1</xdr:row>
      <xdr:rowOff>7620</xdr:rowOff>
    </xdr:from>
    <xdr:to>
      <xdr:col>3</xdr:col>
      <xdr:colOff>3017520</xdr:colOff>
      <xdr:row>3</xdr:row>
      <xdr:rowOff>83820</xdr:rowOff>
    </xdr:to>
    <xdr:pic>
      <xdr:nvPicPr>
        <xdr:cNvPr id="830127" name="x_Imagen 3" descr="Resultado de imagen para autoridad portuaria nacional logo">
          <a:extLst>
            <a:ext uri="{FF2B5EF4-FFF2-40B4-BE49-F238E27FC236}">
              <a16:creationId xmlns:a16="http://schemas.microsoft.com/office/drawing/2014/main" id="{116565F1-D600-37D2-EA72-56B1A7D4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2400"/>
          <a:ext cx="29718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B02848FF-32E9-ADB1-00BB-220E950E3FEB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87A17BCE-6074-7EB3-09E3-AF604D562FF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486DC9D9-5766-B65F-5B82-697F5824E34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5FE30063-3307-1FA7-6FA6-C30919B22748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AA29E6D3-EB39-4E66-C120-5335AE332F9F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E014800-ABD1-DA2F-F5D1-C1FDB7394A75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8ACD0025-1F7C-F52B-FA93-49411C88B8A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6178C291-4A2B-FDDC-E073-F3AC8624AE4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1AABE2AA-A32B-7793-8BE3-5E01569DB2E8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CEF8BD12-1727-CF47-BD5B-552B45D4DA5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9CC59112-FEA8-138C-7645-E3B9A21356BD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E2FB37AC-9229-C6C1-07EA-98CF1C47B5C7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A58EB144-C2E9-91B6-1813-6AF7B7C5564A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30BC7AF8-5557-8F70-CBA1-EC069A86D0C4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83FED002-6F0F-0DDD-B3FE-EA61F27B150F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A5801EC1-5E6E-AFC7-30D9-5C490CDE071A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CE3AA577-E1FC-724C-2A07-3A289A6CEA5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C8598DDE-368C-DB8E-F8A5-BAE3B793D3A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60D7D4B5-93EF-1C54-0E24-110E0082006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F9BB9424-16CF-8CD6-23F6-FF06BB8FB5FB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BF37A7EE-9810-23E6-5EC7-BD74097BC4E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9D1BB3CD-2515-61E2-9A51-F2FB0B72ADA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D72F6F4F-3FE9-67CC-C4F1-9BD67ECB874E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ABA2DBC6-34A9-3D21-7400-3A40A60EA29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D57E373D-FF28-2A59-1B70-06CE3369B8B3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CFD97940-EAC7-4EE0-50D4-B6123356FEB7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123B5694-3EC7-4A87-B289-56B44047830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9D5EED2D-E35F-3CBB-FFD5-E3A00E8E3DB5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71DEC9E6-174E-271D-C552-684ED59FBEC0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F14C289A-7D90-92C6-BAC7-B43E1A3FFC36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A9D1F745-1D7C-9156-3EF3-90255DAB94AA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D5AEBD6E-5726-4A2A-DC05-7580BCE13174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5CD7D58E-9CF7-41F2-893F-DC66425195F0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B03CFFEA-C662-15C9-EAEF-B66131148372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6F69D883-E256-6FDA-94DC-669E1638D8C2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1324067</xdr:colOff>
      <xdr:row>97</xdr:row>
      <xdr:rowOff>0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CB5E7037-51E6-9D97-2103-34B2CAD52B3C}"/>
            </a:ext>
          </a:extLst>
        </xdr:cNvPr>
        <xdr:cNvSpPr txBox="1">
          <a:spLocks noChangeArrowheads="1"/>
        </xdr:cNvSpPr>
      </xdr:nvSpPr>
      <xdr:spPr bwMode="auto">
        <a:xfrm>
          <a:off x="113665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996208</xdr:colOff>
      <xdr:row>97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81D7E136-D880-17A6-E985-575A0D919295}"/>
            </a:ext>
          </a:extLst>
        </xdr:cNvPr>
        <xdr:cNvSpPr txBox="1">
          <a:spLocks noChangeArrowheads="1"/>
        </xdr:cNvSpPr>
      </xdr:nvSpPr>
      <xdr:spPr bwMode="auto">
        <a:xfrm>
          <a:off x="800100" y="162623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91DA4539-AA46-7AEC-4B1E-B84BE92BFE07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3DB451B6-EC3E-2670-2322-13900F9CC45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51BF749F-1509-DD71-513D-908B343B3599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1324067</xdr:colOff>
      <xdr:row>106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6556DBC6-8ABD-3100-5F0B-F351B458CEDA}"/>
            </a:ext>
          </a:extLst>
        </xdr:cNvPr>
        <xdr:cNvSpPr txBox="1">
          <a:spLocks noChangeArrowheads="1"/>
        </xdr:cNvSpPr>
      </xdr:nvSpPr>
      <xdr:spPr bwMode="auto">
        <a:xfrm>
          <a:off x="113665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1116330</xdr:colOff>
      <xdr:row>104</xdr:row>
      <xdr:rowOff>0</xdr:rowOff>
    </xdr:from>
    <xdr:to>
      <xdr:col>3</xdr:col>
      <xdr:colOff>1327436</xdr:colOff>
      <xdr:row>104</xdr:row>
      <xdr:rowOff>2382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A4172223-604C-02CB-6A33-BA68CF94E358}"/>
            </a:ext>
          </a:extLst>
        </xdr:cNvPr>
        <xdr:cNvSpPr txBox="1">
          <a:spLocks noChangeArrowheads="1"/>
        </xdr:cNvSpPr>
      </xdr:nvSpPr>
      <xdr:spPr bwMode="auto">
        <a:xfrm>
          <a:off x="1139825" y="17506950"/>
          <a:ext cx="215900" cy="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996208</xdr:colOff>
      <xdr:row>106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E70BFDA7-7171-27E8-D8A8-403D2044030B}"/>
            </a:ext>
          </a:extLst>
        </xdr:cNvPr>
        <xdr:cNvSpPr txBox="1">
          <a:spLocks noChangeArrowheads="1"/>
        </xdr:cNvSpPr>
      </xdr:nvSpPr>
      <xdr:spPr bwMode="auto">
        <a:xfrm>
          <a:off x="800100" y="17862550"/>
          <a:ext cx="21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E64E463D-23AE-D6D5-915A-FFFFF81F84D9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27E7F717-1259-5EB5-5869-5F8F98EFFD60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384" name="Text Box 7">
          <a:extLst>
            <a:ext uri="{FF2B5EF4-FFF2-40B4-BE49-F238E27FC236}">
              <a16:creationId xmlns:a16="http://schemas.microsoft.com/office/drawing/2014/main" id="{EDFE7FF0-AB4F-F285-0917-F452C1409B9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385" name="Text Box 4">
          <a:extLst>
            <a:ext uri="{FF2B5EF4-FFF2-40B4-BE49-F238E27FC236}">
              <a16:creationId xmlns:a16="http://schemas.microsoft.com/office/drawing/2014/main" id="{ACC8D5F0-5A23-AB3B-9420-3EC2EEE1727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386" name="Text Box 7">
          <a:extLst>
            <a:ext uri="{FF2B5EF4-FFF2-40B4-BE49-F238E27FC236}">
              <a16:creationId xmlns:a16="http://schemas.microsoft.com/office/drawing/2014/main" id="{1C8BBEAB-5FB8-B736-EBDE-D2CB7D1C1E49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387" name="Text Box 4">
          <a:extLst>
            <a:ext uri="{FF2B5EF4-FFF2-40B4-BE49-F238E27FC236}">
              <a16:creationId xmlns:a16="http://schemas.microsoft.com/office/drawing/2014/main" id="{51CA0380-2605-34A7-6A0C-9687428832B4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388" name="Text Box 5">
          <a:extLst>
            <a:ext uri="{FF2B5EF4-FFF2-40B4-BE49-F238E27FC236}">
              <a16:creationId xmlns:a16="http://schemas.microsoft.com/office/drawing/2014/main" id="{63D4BB7D-FAB6-6829-4953-DC71450BA91E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389" name="Text Box 7">
          <a:extLst>
            <a:ext uri="{FF2B5EF4-FFF2-40B4-BE49-F238E27FC236}">
              <a16:creationId xmlns:a16="http://schemas.microsoft.com/office/drawing/2014/main" id="{42D2F787-D839-FCAA-472A-47030B02B434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390" name="Text Box 4">
          <a:extLst>
            <a:ext uri="{FF2B5EF4-FFF2-40B4-BE49-F238E27FC236}">
              <a16:creationId xmlns:a16="http://schemas.microsoft.com/office/drawing/2014/main" id="{53890A1A-B3DD-45D9-925F-D7BB0BD8088F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391" name="Text Box 5">
          <a:extLst>
            <a:ext uri="{FF2B5EF4-FFF2-40B4-BE49-F238E27FC236}">
              <a16:creationId xmlns:a16="http://schemas.microsoft.com/office/drawing/2014/main" id="{D1C5DA24-26DF-71F1-77C6-3D15AA5791C6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392" name="Text Box 7">
          <a:extLst>
            <a:ext uri="{FF2B5EF4-FFF2-40B4-BE49-F238E27FC236}">
              <a16:creationId xmlns:a16="http://schemas.microsoft.com/office/drawing/2014/main" id="{8F241F35-F154-07CF-0EEB-47EB83ACA6A8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393" name="Text Box 4">
          <a:extLst>
            <a:ext uri="{FF2B5EF4-FFF2-40B4-BE49-F238E27FC236}">
              <a16:creationId xmlns:a16="http://schemas.microsoft.com/office/drawing/2014/main" id="{CE89FD8A-17E6-D3B5-6894-0F3D6D031691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394" name="Text Box 7">
          <a:extLst>
            <a:ext uri="{FF2B5EF4-FFF2-40B4-BE49-F238E27FC236}">
              <a16:creationId xmlns:a16="http://schemas.microsoft.com/office/drawing/2014/main" id="{07BDBDAF-6CFF-5B26-8A6F-5069C813144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395" name="Text Box 4">
          <a:extLst>
            <a:ext uri="{FF2B5EF4-FFF2-40B4-BE49-F238E27FC236}">
              <a16:creationId xmlns:a16="http://schemas.microsoft.com/office/drawing/2014/main" id="{125C0A67-8DB2-CF08-07AB-EB4596B26D15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396" name="Text Box 5">
          <a:extLst>
            <a:ext uri="{FF2B5EF4-FFF2-40B4-BE49-F238E27FC236}">
              <a16:creationId xmlns:a16="http://schemas.microsoft.com/office/drawing/2014/main" id="{606CA31B-BCDE-227D-ADEB-5E6FE8616637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397" name="Text Box 7">
          <a:extLst>
            <a:ext uri="{FF2B5EF4-FFF2-40B4-BE49-F238E27FC236}">
              <a16:creationId xmlns:a16="http://schemas.microsoft.com/office/drawing/2014/main" id="{481E4C1B-65D8-E50C-CD0A-F328D208B889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398" name="Text Box 4">
          <a:extLst>
            <a:ext uri="{FF2B5EF4-FFF2-40B4-BE49-F238E27FC236}">
              <a16:creationId xmlns:a16="http://schemas.microsoft.com/office/drawing/2014/main" id="{8775C3AF-E908-47FB-F344-485A3E6B8B95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399" name="Text Box 5">
          <a:extLst>
            <a:ext uri="{FF2B5EF4-FFF2-40B4-BE49-F238E27FC236}">
              <a16:creationId xmlns:a16="http://schemas.microsoft.com/office/drawing/2014/main" id="{154A9E80-8210-B92A-C093-838F3A984394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00" name="Text Box 7">
          <a:extLst>
            <a:ext uri="{FF2B5EF4-FFF2-40B4-BE49-F238E27FC236}">
              <a16:creationId xmlns:a16="http://schemas.microsoft.com/office/drawing/2014/main" id="{45A0D010-9E36-BC0C-6031-C561A3F47984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01" name="Text Box 4">
          <a:extLst>
            <a:ext uri="{FF2B5EF4-FFF2-40B4-BE49-F238E27FC236}">
              <a16:creationId xmlns:a16="http://schemas.microsoft.com/office/drawing/2014/main" id="{7276BCCA-8DF1-1157-B25F-9DDDBAAF3777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02" name="Text Box 7">
          <a:extLst>
            <a:ext uri="{FF2B5EF4-FFF2-40B4-BE49-F238E27FC236}">
              <a16:creationId xmlns:a16="http://schemas.microsoft.com/office/drawing/2014/main" id="{ABEAB2E1-255B-C2C5-8227-150AA78935B6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03" name="Text Box 4">
          <a:extLst>
            <a:ext uri="{FF2B5EF4-FFF2-40B4-BE49-F238E27FC236}">
              <a16:creationId xmlns:a16="http://schemas.microsoft.com/office/drawing/2014/main" id="{A5E9C724-91EA-1C7F-DEDD-779324B4CC9D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04" name="Text Box 5">
          <a:extLst>
            <a:ext uri="{FF2B5EF4-FFF2-40B4-BE49-F238E27FC236}">
              <a16:creationId xmlns:a16="http://schemas.microsoft.com/office/drawing/2014/main" id="{36094D40-4BE9-15F9-4FBF-FBEEB7BD9BFC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05" name="Text Box 7">
          <a:extLst>
            <a:ext uri="{FF2B5EF4-FFF2-40B4-BE49-F238E27FC236}">
              <a16:creationId xmlns:a16="http://schemas.microsoft.com/office/drawing/2014/main" id="{C427014B-57DA-9430-108C-ECAD6A32AE93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06" name="Text Box 4">
          <a:extLst>
            <a:ext uri="{FF2B5EF4-FFF2-40B4-BE49-F238E27FC236}">
              <a16:creationId xmlns:a16="http://schemas.microsoft.com/office/drawing/2014/main" id="{CACFA063-8BEC-AE27-CADE-98DD5AF9FF31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07" name="Text Box 5">
          <a:extLst>
            <a:ext uri="{FF2B5EF4-FFF2-40B4-BE49-F238E27FC236}">
              <a16:creationId xmlns:a16="http://schemas.microsoft.com/office/drawing/2014/main" id="{2A1AE86B-E303-1384-814A-027D10F2097B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08" name="Text Box 7">
          <a:extLst>
            <a:ext uri="{FF2B5EF4-FFF2-40B4-BE49-F238E27FC236}">
              <a16:creationId xmlns:a16="http://schemas.microsoft.com/office/drawing/2014/main" id="{31B6904B-A00C-7C00-8087-33D4DBD47043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09" name="Text Box 4">
          <a:extLst>
            <a:ext uri="{FF2B5EF4-FFF2-40B4-BE49-F238E27FC236}">
              <a16:creationId xmlns:a16="http://schemas.microsoft.com/office/drawing/2014/main" id="{545EE16C-75AA-3330-283F-F96AEF1B1396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10" name="Text Box 7">
          <a:extLst>
            <a:ext uri="{FF2B5EF4-FFF2-40B4-BE49-F238E27FC236}">
              <a16:creationId xmlns:a16="http://schemas.microsoft.com/office/drawing/2014/main" id="{0AB5CB89-A082-1F24-F474-D08470875294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11" name="Text Box 4">
          <a:extLst>
            <a:ext uri="{FF2B5EF4-FFF2-40B4-BE49-F238E27FC236}">
              <a16:creationId xmlns:a16="http://schemas.microsoft.com/office/drawing/2014/main" id="{C7FB4355-3834-0085-7204-7D0A72391E05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12" name="Text Box 5">
          <a:extLst>
            <a:ext uri="{FF2B5EF4-FFF2-40B4-BE49-F238E27FC236}">
              <a16:creationId xmlns:a16="http://schemas.microsoft.com/office/drawing/2014/main" id="{D2B606EA-58B5-C00B-AC16-8E24BD58E3D5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13" name="Text Box 7">
          <a:extLst>
            <a:ext uri="{FF2B5EF4-FFF2-40B4-BE49-F238E27FC236}">
              <a16:creationId xmlns:a16="http://schemas.microsoft.com/office/drawing/2014/main" id="{8D77A916-284E-2D39-979C-6B74E043EA38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14" name="Text Box 4">
          <a:extLst>
            <a:ext uri="{FF2B5EF4-FFF2-40B4-BE49-F238E27FC236}">
              <a16:creationId xmlns:a16="http://schemas.microsoft.com/office/drawing/2014/main" id="{756D5C85-EB7A-6204-B090-37905F5A8AA5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15" name="Text Box 5">
          <a:extLst>
            <a:ext uri="{FF2B5EF4-FFF2-40B4-BE49-F238E27FC236}">
              <a16:creationId xmlns:a16="http://schemas.microsoft.com/office/drawing/2014/main" id="{4CF96675-11D9-400E-1154-1E174B14AF26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16" name="Text Box 7">
          <a:extLst>
            <a:ext uri="{FF2B5EF4-FFF2-40B4-BE49-F238E27FC236}">
              <a16:creationId xmlns:a16="http://schemas.microsoft.com/office/drawing/2014/main" id="{17859E08-8407-2588-FAA4-7F9E2F8F36C1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17" name="Text Box 4">
          <a:extLst>
            <a:ext uri="{FF2B5EF4-FFF2-40B4-BE49-F238E27FC236}">
              <a16:creationId xmlns:a16="http://schemas.microsoft.com/office/drawing/2014/main" id="{988665F0-A963-5AF4-4717-9E8A98CAF022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18" name="Text Box 7">
          <a:extLst>
            <a:ext uri="{FF2B5EF4-FFF2-40B4-BE49-F238E27FC236}">
              <a16:creationId xmlns:a16="http://schemas.microsoft.com/office/drawing/2014/main" id="{CBCF33C6-B220-06B6-810E-62BB35BC3802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19" name="Text Box 4">
          <a:extLst>
            <a:ext uri="{FF2B5EF4-FFF2-40B4-BE49-F238E27FC236}">
              <a16:creationId xmlns:a16="http://schemas.microsoft.com/office/drawing/2014/main" id="{5010449B-D2BF-4AAB-30D0-D2DEFADF6FA7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20" name="Text Box 5">
          <a:extLst>
            <a:ext uri="{FF2B5EF4-FFF2-40B4-BE49-F238E27FC236}">
              <a16:creationId xmlns:a16="http://schemas.microsoft.com/office/drawing/2014/main" id="{BD5F8829-140F-9636-817F-F48E6099D8FD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21" name="Text Box 7">
          <a:extLst>
            <a:ext uri="{FF2B5EF4-FFF2-40B4-BE49-F238E27FC236}">
              <a16:creationId xmlns:a16="http://schemas.microsoft.com/office/drawing/2014/main" id="{4DC896A0-503A-4E60-F83E-C7965CE8152D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106</xdr:row>
      <xdr:rowOff>0</xdr:rowOff>
    </xdr:from>
    <xdr:to>
      <xdr:col>3</xdr:col>
      <xdr:colOff>1321223</xdr:colOff>
      <xdr:row>106</xdr:row>
      <xdr:rowOff>0</xdr:rowOff>
    </xdr:to>
    <xdr:sp macro="" textlink="">
      <xdr:nvSpPr>
        <xdr:cNvPr id="656422" name="Text Box 4">
          <a:extLst>
            <a:ext uri="{FF2B5EF4-FFF2-40B4-BE49-F238E27FC236}">
              <a16:creationId xmlns:a16="http://schemas.microsoft.com/office/drawing/2014/main" id="{337CD433-5CCF-12E3-D1DC-DF2BD48634CF}"/>
            </a:ext>
          </a:extLst>
        </xdr:cNvPr>
        <xdr:cNvSpPr txBox="1">
          <a:spLocks noChangeArrowheads="1"/>
        </xdr:cNvSpPr>
      </xdr:nvSpPr>
      <xdr:spPr bwMode="auto">
        <a:xfrm>
          <a:off x="1089025" y="2059305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104</xdr:row>
      <xdr:rowOff>0</xdr:rowOff>
    </xdr:from>
    <xdr:to>
      <xdr:col>3</xdr:col>
      <xdr:colOff>1330055</xdr:colOff>
      <xdr:row>104</xdr:row>
      <xdr:rowOff>4763</xdr:rowOff>
    </xdr:to>
    <xdr:sp macro="" textlink="">
      <xdr:nvSpPr>
        <xdr:cNvPr id="656423" name="Text Box 5">
          <a:extLst>
            <a:ext uri="{FF2B5EF4-FFF2-40B4-BE49-F238E27FC236}">
              <a16:creationId xmlns:a16="http://schemas.microsoft.com/office/drawing/2014/main" id="{B1DFB889-9E11-38EC-4D8C-E6A5648EAB17}"/>
            </a:ext>
          </a:extLst>
        </xdr:cNvPr>
        <xdr:cNvSpPr txBox="1">
          <a:spLocks noChangeArrowheads="1"/>
        </xdr:cNvSpPr>
      </xdr:nvSpPr>
      <xdr:spPr bwMode="auto">
        <a:xfrm>
          <a:off x="1089025" y="20173950"/>
          <a:ext cx="212587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106</xdr:row>
      <xdr:rowOff>0</xdr:rowOff>
    </xdr:from>
    <xdr:to>
      <xdr:col>3</xdr:col>
      <xdr:colOff>994366</xdr:colOff>
      <xdr:row>106</xdr:row>
      <xdr:rowOff>0</xdr:rowOff>
    </xdr:to>
    <xdr:sp macro="" textlink="">
      <xdr:nvSpPr>
        <xdr:cNvPr id="656424" name="Text Box 7">
          <a:extLst>
            <a:ext uri="{FF2B5EF4-FFF2-40B4-BE49-F238E27FC236}">
              <a16:creationId xmlns:a16="http://schemas.microsoft.com/office/drawing/2014/main" id="{0FAB6BED-7F7A-865B-C65F-BD4531006A85}"/>
            </a:ext>
          </a:extLst>
        </xdr:cNvPr>
        <xdr:cNvSpPr txBox="1">
          <a:spLocks noChangeArrowheads="1"/>
        </xdr:cNvSpPr>
      </xdr:nvSpPr>
      <xdr:spPr bwMode="auto">
        <a:xfrm>
          <a:off x="762000" y="2059305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25" name="Text Box 4">
          <a:extLst>
            <a:ext uri="{FF2B5EF4-FFF2-40B4-BE49-F238E27FC236}">
              <a16:creationId xmlns:a16="http://schemas.microsoft.com/office/drawing/2014/main" id="{37AA0C5A-A71D-B5FF-E414-6E2F8FBE9F7B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26" name="Text Box 7">
          <a:extLst>
            <a:ext uri="{FF2B5EF4-FFF2-40B4-BE49-F238E27FC236}">
              <a16:creationId xmlns:a16="http://schemas.microsoft.com/office/drawing/2014/main" id="{52D32AA3-EEAE-66A2-FEF3-93BFF8307E91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27" name="Text Box 4">
          <a:extLst>
            <a:ext uri="{FF2B5EF4-FFF2-40B4-BE49-F238E27FC236}">
              <a16:creationId xmlns:a16="http://schemas.microsoft.com/office/drawing/2014/main" id="{12749F5C-FFD0-F339-925B-D6CE6342ABC4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28" name="Text Box 7">
          <a:extLst>
            <a:ext uri="{FF2B5EF4-FFF2-40B4-BE49-F238E27FC236}">
              <a16:creationId xmlns:a16="http://schemas.microsoft.com/office/drawing/2014/main" id="{206A3B1F-5AAC-B6AB-531B-C054CE562F51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29" name="Text Box 4">
          <a:extLst>
            <a:ext uri="{FF2B5EF4-FFF2-40B4-BE49-F238E27FC236}">
              <a16:creationId xmlns:a16="http://schemas.microsoft.com/office/drawing/2014/main" id="{95345B4E-A003-46A5-9FD0-033BDCCD83C8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30" name="Text Box 7">
          <a:extLst>
            <a:ext uri="{FF2B5EF4-FFF2-40B4-BE49-F238E27FC236}">
              <a16:creationId xmlns:a16="http://schemas.microsoft.com/office/drawing/2014/main" id="{BBF42FA5-5FCE-B9A8-C239-1662DD99A5B3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31" name="Text Box 4">
          <a:extLst>
            <a:ext uri="{FF2B5EF4-FFF2-40B4-BE49-F238E27FC236}">
              <a16:creationId xmlns:a16="http://schemas.microsoft.com/office/drawing/2014/main" id="{901FBFE9-1251-C6DF-CFB1-2A394EAB19AC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32" name="Text Box 7">
          <a:extLst>
            <a:ext uri="{FF2B5EF4-FFF2-40B4-BE49-F238E27FC236}">
              <a16:creationId xmlns:a16="http://schemas.microsoft.com/office/drawing/2014/main" id="{F3908D0B-E3EF-D83B-CF42-BB33E05BF904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3</xdr:col>
      <xdr:colOff>1113155</xdr:colOff>
      <xdr:row>97</xdr:row>
      <xdr:rowOff>0</xdr:rowOff>
    </xdr:from>
    <xdr:to>
      <xdr:col>3</xdr:col>
      <xdr:colOff>1321223</xdr:colOff>
      <xdr:row>97</xdr:row>
      <xdr:rowOff>0</xdr:rowOff>
    </xdr:to>
    <xdr:sp macro="" textlink="">
      <xdr:nvSpPr>
        <xdr:cNvPr id="656433" name="Text Box 4">
          <a:extLst>
            <a:ext uri="{FF2B5EF4-FFF2-40B4-BE49-F238E27FC236}">
              <a16:creationId xmlns:a16="http://schemas.microsoft.com/office/drawing/2014/main" id="{49C701F8-7BBF-8AF3-E605-CB4B13EAA1DA}"/>
            </a:ext>
          </a:extLst>
        </xdr:cNvPr>
        <xdr:cNvSpPr txBox="1">
          <a:spLocks noChangeArrowheads="1"/>
        </xdr:cNvSpPr>
      </xdr:nvSpPr>
      <xdr:spPr bwMode="auto">
        <a:xfrm>
          <a:off x="1089025" y="18707100"/>
          <a:ext cx="203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()</a:t>
          </a:r>
        </a:p>
      </xdr:txBody>
    </xdr:sp>
    <xdr:clientData/>
  </xdr:twoCellAnchor>
  <xdr:twoCellAnchor>
    <xdr:from>
      <xdr:col>3</xdr:col>
      <xdr:colOff>784860</xdr:colOff>
      <xdr:row>97</xdr:row>
      <xdr:rowOff>0</xdr:rowOff>
    </xdr:from>
    <xdr:to>
      <xdr:col>3</xdr:col>
      <xdr:colOff>994366</xdr:colOff>
      <xdr:row>97</xdr:row>
      <xdr:rowOff>0</xdr:rowOff>
    </xdr:to>
    <xdr:sp macro="" textlink="">
      <xdr:nvSpPr>
        <xdr:cNvPr id="656434" name="Text Box 7">
          <a:extLst>
            <a:ext uri="{FF2B5EF4-FFF2-40B4-BE49-F238E27FC236}">
              <a16:creationId xmlns:a16="http://schemas.microsoft.com/office/drawing/2014/main" id="{C8F820E6-A7B3-955E-F0FA-BAF4C60362AE}"/>
            </a:ext>
          </a:extLst>
        </xdr:cNvPr>
        <xdr:cNvSpPr txBox="1">
          <a:spLocks noChangeArrowheads="1"/>
        </xdr:cNvSpPr>
      </xdr:nvSpPr>
      <xdr:spPr bwMode="auto">
        <a:xfrm>
          <a:off x="762000" y="18707100"/>
          <a:ext cx="21258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roductos\ESTADISTICA\BOLETIN%20ESTADISTICO\ESTADISTICA%20A&#209;O%202008\12%20BOLETIN%20ESTADISTICO%20anual%202008\proyecciones%202009-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21F6-4B44-4071-B140-5BFCB420A5BD}">
  <sheetPr codeName="Hoja4"/>
  <dimension ref="A1:P161"/>
  <sheetViews>
    <sheetView showGridLines="0" tabSelected="1" topLeftCell="B1" zoomScaleNormal="100" zoomScaleSheetLayoutView="100" workbookViewId="0">
      <pane ySplit="17" topLeftCell="A18" activePane="bottomLeft" state="frozen"/>
      <selection activeCell="B1" sqref="B1"/>
      <selection pane="bottomLeft" activeCell="F111" sqref="F111"/>
    </sheetView>
  </sheetViews>
  <sheetFormatPr baseColWidth="10" defaultColWidth="11.44140625" defaultRowHeight="11.4" x14ac:dyDescent="0.2"/>
  <cols>
    <col min="1" max="1" width="4.6640625" style="1" hidden="1" customWidth="1"/>
    <col min="2" max="2" width="47.44140625" style="7" customWidth="1"/>
    <col min="3" max="3" width="11.88671875" style="7" customWidth="1"/>
    <col min="4" max="4" width="11.88671875" style="60" customWidth="1"/>
    <col min="5" max="5" width="12.109375" style="60" customWidth="1"/>
    <col min="6" max="6" width="12.5546875" style="60" customWidth="1"/>
    <col min="7" max="7" width="13.33203125" style="60" customWidth="1"/>
    <col min="8" max="8" width="10.44140625" style="60" customWidth="1"/>
    <col min="9" max="9" width="11" style="69" customWidth="1"/>
    <col min="10" max="10" width="9.88671875" style="69" customWidth="1"/>
    <col min="11" max="11" width="10.88671875" style="1" customWidth="1"/>
    <col min="12" max="16384" width="11.44140625" style="1"/>
  </cols>
  <sheetData>
    <row r="1" spans="2:16" ht="12.9" customHeight="1" x14ac:dyDescent="0.2"/>
    <row r="2" spans="2:16" ht="12.9" customHeight="1" x14ac:dyDescent="0.2"/>
    <row r="3" spans="2:16" ht="12.9" customHeight="1" x14ac:dyDescent="0.2"/>
    <row r="4" spans="2:16" ht="12.9" customHeight="1" x14ac:dyDescent="0.2"/>
    <row r="5" spans="2:16" ht="12.9" customHeight="1" x14ac:dyDescent="0.2"/>
    <row r="6" spans="2:16" ht="12.9" customHeight="1" x14ac:dyDescent="0.2"/>
    <row r="7" spans="2:16" ht="12.9" customHeight="1" x14ac:dyDescent="0.25">
      <c r="B7" s="151" t="s">
        <v>35</v>
      </c>
      <c r="C7" s="151"/>
      <c r="D7" s="151"/>
      <c r="E7" s="151"/>
      <c r="F7" s="151"/>
      <c r="G7" s="151"/>
      <c r="H7" s="151"/>
      <c r="I7" s="151"/>
      <c r="J7" s="151"/>
      <c r="K7" s="151"/>
    </row>
    <row r="8" spans="2:16" ht="12.9" customHeight="1" x14ac:dyDescent="0.25">
      <c r="B8" s="151" t="s">
        <v>48</v>
      </c>
      <c r="C8" s="151"/>
      <c r="D8" s="151"/>
      <c r="E8" s="151"/>
      <c r="F8" s="151"/>
      <c r="G8" s="151"/>
      <c r="H8" s="151"/>
      <c r="I8" s="151"/>
      <c r="J8" s="151"/>
      <c r="K8" s="151"/>
    </row>
    <row r="9" spans="2:16" ht="12.9" customHeight="1" x14ac:dyDescent="0.25">
      <c r="B9" s="151" t="s">
        <v>114</v>
      </c>
      <c r="C9" s="151"/>
      <c r="D9" s="151"/>
      <c r="E9" s="151"/>
      <c r="F9" s="151"/>
      <c r="G9" s="151"/>
      <c r="H9" s="151"/>
      <c r="I9" s="151"/>
      <c r="J9" s="151"/>
      <c r="K9" s="151"/>
    </row>
    <row r="10" spans="2:16" ht="6" customHeight="1" x14ac:dyDescent="0.2">
      <c r="B10" s="2"/>
      <c r="C10" s="2"/>
      <c r="D10" s="77"/>
      <c r="F10" s="77"/>
      <c r="I10" s="60"/>
      <c r="J10" s="60"/>
      <c r="K10" s="2"/>
    </row>
    <row r="11" spans="2:16" x14ac:dyDescent="0.2">
      <c r="B11" s="4" t="s">
        <v>108</v>
      </c>
      <c r="C11" s="4"/>
      <c r="I11" s="60"/>
      <c r="J11" s="60"/>
      <c r="K11" s="2"/>
    </row>
    <row r="12" spans="2:16" ht="3" customHeight="1" thickBot="1" x14ac:dyDescent="0.3">
      <c r="B12" s="5"/>
      <c r="C12" s="5"/>
      <c r="I12" s="60"/>
      <c r="J12" s="60"/>
      <c r="K12" s="2"/>
    </row>
    <row r="13" spans="2:16" ht="24" customHeight="1" thickBot="1" x14ac:dyDescent="0.25">
      <c r="B13" s="140" t="s">
        <v>0</v>
      </c>
      <c r="C13" s="140" t="s">
        <v>46</v>
      </c>
      <c r="D13" s="146" t="s">
        <v>1</v>
      </c>
      <c r="E13" s="147"/>
      <c r="F13" s="148"/>
      <c r="G13" s="143" t="s">
        <v>13</v>
      </c>
      <c r="H13" s="143" t="s">
        <v>16</v>
      </c>
      <c r="I13" s="143" t="s">
        <v>14</v>
      </c>
      <c r="J13" s="143" t="s">
        <v>15</v>
      </c>
      <c r="K13" s="143" t="s">
        <v>120</v>
      </c>
    </row>
    <row r="14" spans="2:16" ht="18.75" customHeight="1" x14ac:dyDescent="0.2">
      <c r="B14" s="141"/>
      <c r="C14" s="141"/>
      <c r="D14" s="149" t="s">
        <v>117</v>
      </c>
      <c r="E14" s="149" t="s">
        <v>118</v>
      </c>
      <c r="F14" s="149" t="s">
        <v>119</v>
      </c>
      <c r="G14" s="144"/>
      <c r="H14" s="144"/>
      <c r="I14" s="144"/>
      <c r="J14" s="144"/>
      <c r="K14" s="144"/>
    </row>
    <row r="15" spans="2:16" ht="21" customHeight="1" thickBot="1" x14ac:dyDescent="0.3">
      <c r="B15" s="142"/>
      <c r="C15" s="142"/>
      <c r="D15" s="150"/>
      <c r="E15" s="150"/>
      <c r="F15" s="150"/>
      <c r="G15" s="145"/>
      <c r="H15" s="145"/>
      <c r="I15" s="145"/>
      <c r="J15" s="145"/>
      <c r="K15" s="145"/>
      <c r="L15" s="10"/>
      <c r="P15" s="1" t="s">
        <v>50</v>
      </c>
    </row>
    <row r="16" spans="2:16" ht="6" customHeight="1" thickBot="1" x14ac:dyDescent="0.25">
      <c r="C16" s="2"/>
      <c r="D16" s="83"/>
      <c r="E16" s="83"/>
      <c r="F16" s="78"/>
      <c r="G16" s="78"/>
      <c r="H16" s="83"/>
      <c r="I16" s="60"/>
      <c r="J16" s="60"/>
      <c r="K16" s="3"/>
      <c r="L16" s="6"/>
    </row>
    <row r="17" spans="2:14" ht="18.75" customHeight="1" thickBot="1" x14ac:dyDescent="0.3">
      <c r="B17" s="9" t="s">
        <v>2</v>
      </c>
      <c r="C17" s="117"/>
      <c r="D17" s="61">
        <f>+D19+D90</f>
        <v>3505338</v>
      </c>
      <c r="E17" s="61">
        <f t="shared" ref="E17:K17" si="0">+E19+E90</f>
        <v>2045938</v>
      </c>
      <c r="F17" s="61">
        <f t="shared" si="0"/>
        <v>33659832.993080005</v>
      </c>
      <c r="G17" s="61">
        <f t="shared" si="0"/>
        <v>4005937.4807120003</v>
      </c>
      <c r="H17" s="61">
        <f t="shared" si="0"/>
        <v>54983253.099000007</v>
      </c>
      <c r="I17" s="61">
        <f t="shared" si="0"/>
        <v>34908348.769394316</v>
      </c>
      <c r="J17" s="61">
        <f t="shared" si="0"/>
        <v>301691.86118099996</v>
      </c>
      <c r="K17" s="61">
        <f t="shared" si="0"/>
        <v>127859064.20336732</v>
      </c>
      <c r="L17" s="10"/>
      <c r="M17" s="11"/>
    </row>
    <row r="18" spans="2:14" ht="6.75" customHeight="1" thickBot="1" x14ac:dyDescent="0.3">
      <c r="B18" s="43"/>
      <c r="C18" s="48"/>
      <c r="D18" s="86"/>
      <c r="E18" s="62"/>
      <c r="F18" s="62"/>
      <c r="G18" s="62"/>
      <c r="H18" s="62"/>
      <c r="I18" s="62"/>
      <c r="J18" s="62"/>
      <c r="K18" s="44"/>
      <c r="L18" s="10"/>
    </row>
    <row r="19" spans="2:14" ht="16.5" customHeight="1" thickBot="1" x14ac:dyDescent="0.3">
      <c r="B19" s="33" t="s">
        <v>3</v>
      </c>
      <c r="C19" s="49"/>
      <c r="D19" s="61">
        <f t="shared" ref="D19:K19" si="1">+D20+D24+D28+D32+D34+D36+D45+D47+D52+D54+D68+D73+D75+D79+D39+D87</f>
        <v>3496176</v>
      </c>
      <c r="E19" s="61">
        <f t="shared" si="1"/>
        <v>2041316</v>
      </c>
      <c r="F19" s="61">
        <f t="shared" si="1"/>
        <v>33583639.887450002</v>
      </c>
      <c r="G19" s="61">
        <f t="shared" si="1"/>
        <v>3449115.3767000004</v>
      </c>
      <c r="H19" s="61">
        <f t="shared" si="1"/>
        <v>54983253.099000007</v>
      </c>
      <c r="I19" s="61">
        <f t="shared" si="1"/>
        <v>34260659.201394312</v>
      </c>
      <c r="J19" s="61">
        <f t="shared" si="1"/>
        <v>298543.16074099997</v>
      </c>
      <c r="K19" s="61">
        <f t="shared" si="1"/>
        <v>126575210.72528532</v>
      </c>
      <c r="L19" s="10"/>
    </row>
    <row r="20" spans="2:14" ht="16.5" customHeight="1" x14ac:dyDescent="0.25">
      <c r="B20" s="46" t="s">
        <v>17</v>
      </c>
      <c r="C20" s="50"/>
      <c r="D20" s="63">
        <f>+SUM(D21:D22)</f>
        <v>0</v>
      </c>
      <c r="E20" s="63">
        <f>+SUM(E21:E22)</f>
        <v>0</v>
      </c>
      <c r="F20" s="63">
        <f t="shared" ref="F20:K20" si="2">+SUM(F21:F23)</f>
        <v>0</v>
      </c>
      <c r="G20" s="63">
        <f t="shared" si="2"/>
        <v>0</v>
      </c>
      <c r="H20" s="63">
        <f t="shared" si="2"/>
        <v>0</v>
      </c>
      <c r="I20" s="63">
        <f t="shared" si="2"/>
        <v>4780101.966</v>
      </c>
      <c r="J20" s="63">
        <f t="shared" si="2"/>
        <v>0</v>
      </c>
      <c r="K20" s="63">
        <f t="shared" si="2"/>
        <v>4780101.966</v>
      </c>
      <c r="L20" s="10"/>
    </row>
    <row r="21" spans="2:14" ht="16.5" customHeight="1" x14ac:dyDescent="0.3">
      <c r="B21" s="120" t="s">
        <v>70</v>
      </c>
      <c r="C21" s="51" t="s">
        <v>47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1905407.9249999998</v>
      </c>
      <c r="J21" s="64">
        <v>0</v>
      </c>
      <c r="K21" s="45">
        <f>+SUM(F21:J21)</f>
        <v>1905407.9249999998</v>
      </c>
      <c r="L21" s="10"/>
      <c r="M21" s="36"/>
      <c r="N21" s="37"/>
    </row>
    <row r="22" spans="2:14" ht="16.5" customHeight="1" x14ac:dyDescent="0.3">
      <c r="B22" s="120" t="s">
        <v>71</v>
      </c>
      <c r="C22" s="51" t="s">
        <v>47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2165229.8289999999</v>
      </c>
      <c r="J22" s="64">
        <v>0</v>
      </c>
      <c r="K22" s="45">
        <f>+SUM(F22:J22)</f>
        <v>2165229.8289999999</v>
      </c>
      <c r="L22" s="10"/>
      <c r="M22" s="36"/>
      <c r="N22" s="37"/>
    </row>
    <row r="23" spans="2:14" ht="16.5" customHeight="1" x14ac:dyDescent="0.3">
      <c r="B23" s="120" t="s">
        <v>110</v>
      </c>
      <c r="C23" s="51" t="s">
        <v>47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709464.21199999994</v>
      </c>
      <c r="J23" s="64">
        <v>0</v>
      </c>
      <c r="K23" s="45">
        <f>+SUM(F23:J23)</f>
        <v>709464.21199999994</v>
      </c>
      <c r="L23" s="10"/>
      <c r="M23" s="36"/>
      <c r="N23" s="37"/>
    </row>
    <row r="24" spans="2:14" s="12" customFormat="1" ht="16.5" customHeight="1" x14ac:dyDescent="0.3">
      <c r="B24" s="121" t="s">
        <v>29</v>
      </c>
      <c r="C24" s="52"/>
      <c r="D24" s="65">
        <f>+SUM(D25:D26)</f>
        <v>309180</v>
      </c>
      <c r="E24" s="65">
        <f>+SUM(E25:E26)</f>
        <v>168284</v>
      </c>
      <c r="F24" s="65">
        <f t="shared" ref="F24:K24" si="3">+SUM(F25:F27)</f>
        <v>1892064.446</v>
      </c>
      <c r="G24" s="65">
        <f t="shared" si="3"/>
        <v>39082.855000000003</v>
      </c>
      <c r="H24" s="65">
        <f t="shared" si="3"/>
        <v>618883.01</v>
      </c>
      <c r="I24" s="65">
        <f t="shared" si="3"/>
        <v>115795.103</v>
      </c>
      <c r="J24" s="65">
        <f t="shared" si="3"/>
        <v>0</v>
      </c>
      <c r="K24" s="65">
        <f t="shared" si="3"/>
        <v>2665825.4139999999</v>
      </c>
      <c r="L24" s="10"/>
      <c r="M24" s="36"/>
      <c r="N24" s="37"/>
    </row>
    <row r="25" spans="2:14" s="12" customFormat="1" ht="16.5" customHeight="1" x14ac:dyDescent="0.3">
      <c r="B25" s="120" t="s">
        <v>30</v>
      </c>
      <c r="C25" s="51" t="s">
        <v>45</v>
      </c>
      <c r="D25" s="64">
        <v>309180</v>
      </c>
      <c r="E25" s="64">
        <v>168284</v>
      </c>
      <c r="F25" s="64">
        <v>1892064.446</v>
      </c>
      <c r="G25" s="64">
        <v>39082.855000000003</v>
      </c>
      <c r="H25" s="64">
        <v>618883.01</v>
      </c>
      <c r="I25" s="64">
        <v>92452.347000000009</v>
      </c>
      <c r="J25" s="64">
        <v>0</v>
      </c>
      <c r="K25" s="45">
        <f>+SUM(F25:J25)</f>
        <v>2642482.6579999998</v>
      </c>
      <c r="L25" s="10"/>
      <c r="M25" s="36"/>
      <c r="N25" s="37"/>
    </row>
    <row r="26" spans="2:14" s="12" customFormat="1" ht="16.5" customHeight="1" x14ac:dyDescent="0.3">
      <c r="B26" s="120" t="s">
        <v>72</v>
      </c>
      <c r="C26" s="51" t="s">
        <v>47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45">
        <f>+SUM(F26:J26)</f>
        <v>0</v>
      </c>
      <c r="L26" s="10"/>
      <c r="M26" s="36"/>
      <c r="N26" s="37"/>
    </row>
    <row r="27" spans="2:14" s="12" customFormat="1" ht="16.5" customHeight="1" x14ac:dyDescent="0.3">
      <c r="B27" s="120" t="s">
        <v>122</v>
      </c>
      <c r="C27" s="51" t="s">
        <v>47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23342.755999999998</v>
      </c>
      <c r="J27" s="64">
        <v>0</v>
      </c>
      <c r="K27" s="45">
        <f>+SUM(F27:J27)</f>
        <v>23342.755999999998</v>
      </c>
      <c r="L27" s="10"/>
      <c r="M27" s="36"/>
      <c r="N27" s="37"/>
    </row>
    <row r="28" spans="2:14" s="40" customFormat="1" ht="16.5" customHeight="1" x14ac:dyDescent="0.3">
      <c r="B28" s="121" t="s">
        <v>18</v>
      </c>
      <c r="C28" s="52"/>
      <c r="D28" s="65">
        <f>+SUM(D29:D31)</f>
        <v>0</v>
      </c>
      <c r="E28" s="65">
        <f t="shared" ref="E28:K28" si="4">+SUM(E29:E31)</f>
        <v>0</v>
      </c>
      <c r="F28" s="65">
        <f t="shared" si="4"/>
        <v>0</v>
      </c>
      <c r="G28" s="65">
        <f t="shared" si="4"/>
        <v>0</v>
      </c>
      <c r="H28" s="65">
        <f t="shared" si="4"/>
        <v>4848105.7299999995</v>
      </c>
      <c r="I28" s="65">
        <f t="shared" si="4"/>
        <v>1985222.4699999997</v>
      </c>
      <c r="J28" s="65">
        <f t="shared" si="4"/>
        <v>0</v>
      </c>
      <c r="K28" s="65">
        <f t="shared" si="4"/>
        <v>6833328.1999999993</v>
      </c>
      <c r="L28" s="10"/>
      <c r="M28" s="38"/>
      <c r="N28" s="39"/>
    </row>
    <row r="29" spans="2:14" s="12" customFormat="1" ht="16.5" customHeight="1" x14ac:dyDescent="0.3">
      <c r="B29" s="120" t="s">
        <v>73</v>
      </c>
      <c r="C29" s="51" t="s">
        <v>47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1985222.4699999997</v>
      </c>
      <c r="J29" s="64">
        <v>0</v>
      </c>
      <c r="K29" s="45">
        <f>+SUM(F29:J29)</f>
        <v>1985222.4699999997</v>
      </c>
      <c r="L29" s="10"/>
      <c r="M29" s="36"/>
      <c r="N29" s="37"/>
    </row>
    <row r="30" spans="2:14" s="12" customFormat="1" ht="16.5" customHeight="1" x14ac:dyDescent="0.3">
      <c r="B30" s="120" t="s">
        <v>54</v>
      </c>
      <c r="C30" s="51" t="s">
        <v>47</v>
      </c>
      <c r="D30" s="64">
        <v>0</v>
      </c>
      <c r="E30" s="64">
        <v>0</v>
      </c>
      <c r="F30" s="64">
        <v>0</v>
      </c>
      <c r="G30" s="64">
        <v>0</v>
      </c>
      <c r="H30" s="64">
        <v>4848105.7299999995</v>
      </c>
      <c r="I30" s="64">
        <v>0</v>
      </c>
      <c r="J30" s="64">
        <v>0</v>
      </c>
      <c r="K30" s="45">
        <f t="shared" ref="K30:K85" si="5">+SUM(F30:J30)</f>
        <v>4848105.7299999995</v>
      </c>
      <c r="L30" s="10"/>
      <c r="M30" s="36"/>
      <c r="N30" s="37"/>
    </row>
    <row r="31" spans="2:14" s="12" customFormat="1" ht="16.5" customHeight="1" x14ac:dyDescent="0.25">
      <c r="B31" s="120" t="s">
        <v>74</v>
      </c>
      <c r="C31" s="51" t="s">
        <v>47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45">
        <f t="shared" si="5"/>
        <v>0</v>
      </c>
      <c r="L31" s="10"/>
    </row>
    <row r="32" spans="2:14" s="40" customFormat="1" ht="16.5" customHeight="1" x14ac:dyDescent="0.25">
      <c r="B32" s="121" t="s">
        <v>19</v>
      </c>
      <c r="C32" s="52"/>
      <c r="D32" s="65">
        <f>+D33</f>
        <v>0</v>
      </c>
      <c r="E32" s="65">
        <f t="shared" ref="E32:J32" si="6">+E33</f>
        <v>0</v>
      </c>
      <c r="F32" s="65">
        <f t="shared" si="6"/>
        <v>0</v>
      </c>
      <c r="G32" s="65">
        <f t="shared" si="6"/>
        <v>0</v>
      </c>
      <c r="H32" s="65">
        <f t="shared" si="6"/>
        <v>0</v>
      </c>
      <c r="I32" s="65">
        <f t="shared" si="6"/>
        <v>375722.16599999997</v>
      </c>
      <c r="J32" s="65">
        <f t="shared" si="6"/>
        <v>0</v>
      </c>
      <c r="K32" s="65">
        <f>+K33</f>
        <v>375722.16599999997</v>
      </c>
      <c r="L32" s="10"/>
    </row>
    <row r="33" spans="2:12" s="12" customFormat="1" ht="16.5" customHeight="1" x14ac:dyDescent="0.25">
      <c r="B33" s="73" t="s">
        <v>75</v>
      </c>
      <c r="C33" s="51" t="s">
        <v>47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375722.16599999997</v>
      </c>
      <c r="J33" s="64">
        <v>0</v>
      </c>
      <c r="K33" s="45">
        <f t="shared" si="5"/>
        <v>375722.16599999997</v>
      </c>
      <c r="L33" s="10"/>
    </row>
    <row r="34" spans="2:12" s="40" customFormat="1" ht="16.5" customHeight="1" x14ac:dyDescent="0.25">
      <c r="B34" s="121" t="s">
        <v>32</v>
      </c>
      <c r="C34" s="52"/>
      <c r="D34" s="65">
        <f>+D35</f>
        <v>0</v>
      </c>
      <c r="E34" s="65">
        <f t="shared" ref="E34:J34" si="7">+E35</f>
        <v>0</v>
      </c>
      <c r="F34" s="65">
        <f t="shared" si="7"/>
        <v>0</v>
      </c>
      <c r="G34" s="65">
        <f t="shared" si="7"/>
        <v>0</v>
      </c>
      <c r="H34" s="65">
        <f t="shared" si="7"/>
        <v>0</v>
      </c>
      <c r="I34" s="65">
        <f t="shared" si="7"/>
        <v>0</v>
      </c>
      <c r="J34" s="65">
        <f t="shared" si="7"/>
        <v>0</v>
      </c>
      <c r="K34" s="65">
        <f>+K35</f>
        <v>0</v>
      </c>
      <c r="L34" s="10"/>
    </row>
    <row r="35" spans="2:12" s="12" customFormat="1" ht="16.5" customHeight="1" x14ac:dyDescent="0.25">
      <c r="B35" s="122" t="s">
        <v>31</v>
      </c>
      <c r="C35" s="51" t="s">
        <v>45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45">
        <f t="shared" si="5"/>
        <v>0</v>
      </c>
      <c r="L35" s="10"/>
    </row>
    <row r="36" spans="2:12" s="40" customFormat="1" ht="16.5" customHeight="1" x14ac:dyDescent="0.25">
      <c r="B36" s="121" t="s">
        <v>4</v>
      </c>
      <c r="C36" s="52"/>
      <c r="D36" s="65">
        <f>+SUM(D37:D38)</f>
        <v>10401</v>
      </c>
      <c r="E36" s="65">
        <f t="shared" ref="E36:K36" si="8">+SUM(E37:E38)</f>
        <v>5303</v>
      </c>
      <c r="F36" s="65">
        <f t="shared" si="8"/>
        <v>50757.709000000003</v>
      </c>
      <c r="G36" s="65">
        <f t="shared" si="8"/>
        <v>12720.73</v>
      </c>
      <c r="H36" s="65">
        <f t="shared" si="8"/>
        <v>3876115.3630000004</v>
      </c>
      <c r="I36" s="65">
        <f t="shared" si="8"/>
        <v>305614.788</v>
      </c>
      <c r="J36" s="65">
        <f t="shared" si="8"/>
        <v>0</v>
      </c>
      <c r="K36" s="65">
        <f t="shared" si="8"/>
        <v>4245208.59</v>
      </c>
      <c r="L36" s="10"/>
    </row>
    <row r="37" spans="2:12" s="12" customFormat="1" ht="16.5" customHeight="1" x14ac:dyDescent="0.25">
      <c r="B37" s="73" t="s">
        <v>76</v>
      </c>
      <c r="C37" s="51" t="s">
        <v>47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292210.30099999998</v>
      </c>
      <c r="J37" s="64">
        <v>0</v>
      </c>
      <c r="K37" s="45">
        <f t="shared" si="5"/>
        <v>292210.30099999998</v>
      </c>
      <c r="L37" s="10"/>
    </row>
    <row r="38" spans="2:12" s="12" customFormat="1" ht="16.5" customHeight="1" x14ac:dyDescent="0.25">
      <c r="B38" s="73" t="s">
        <v>77</v>
      </c>
      <c r="C38" s="51" t="s">
        <v>45</v>
      </c>
      <c r="D38" s="64">
        <v>10401</v>
      </c>
      <c r="E38" s="64">
        <v>5303</v>
      </c>
      <c r="F38" s="64">
        <v>50757.709000000003</v>
      </c>
      <c r="G38" s="64">
        <v>12720.73</v>
      </c>
      <c r="H38" s="64">
        <v>3876115.3630000004</v>
      </c>
      <c r="I38" s="64">
        <v>13404.486999999997</v>
      </c>
      <c r="J38" s="64">
        <v>0</v>
      </c>
      <c r="K38" s="45">
        <f t="shared" si="5"/>
        <v>3952998.2890000003</v>
      </c>
      <c r="L38" s="10"/>
    </row>
    <row r="39" spans="2:12" s="40" customFormat="1" ht="16.5" customHeight="1" x14ac:dyDescent="0.25">
      <c r="B39" s="121" t="s">
        <v>11</v>
      </c>
      <c r="C39" s="52"/>
      <c r="D39" s="65">
        <f>+SUM(D40:D44)</f>
        <v>0</v>
      </c>
      <c r="E39" s="65">
        <f t="shared" ref="E39:K39" si="9">+SUM(E40:E44)</f>
        <v>0</v>
      </c>
      <c r="F39" s="65">
        <f t="shared" si="9"/>
        <v>0</v>
      </c>
      <c r="G39" s="65">
        <f t="shared" si="9"/>
        <v>408372.76300000009</v>
      </c>
      <c r="H39" s="65">
        <f t="shared" si="9"/>
        <v>43979.21</v>
      </c>
      <c r="I39" s="65">
        <f t="shared" si="9"/>
        <v>242192.66099999999</v>
      </c>
      <c r="J39" s="65">
        <f t="shared" si="9"/>
        <v>0</v>
      </c>
      <c r="K39" s="65">
        <f t="shared" si="9"/>
        <v>694544.63400000019</v>
      </c>
      <c r="L39" s="10"/>
    </row>
    <row r="40" spans="2:12" s="12" customFormat="1" ht="16.5" customHeight="1" x14ac:dyDescent="0.25">
      <c r="B40" s="73" t="s">
        <v>49</v>
      </c>
      <c r="C40" s="51" t="s">
        <v>45</v>
      </c>
      <c r="D40" s="64">
        <v>0</v>
      </c>
      <c r="E40" s="64">
        <v>0</v>
      </c>
      <c r="F40" s="64">
        <v>0</v>
      </c>
      <c r="G40" s="64">
        <v>39705.620000000003</v>
      </c>
      <c r="H40" s="64">
        <v>2274.4900000000002</v>
      </c>
      <c r="I40" s="64">
        <v>18762.89</v>
      </c>
      <c r="J40" s="64">
        <v>0</v>
      </c>
      <c r="K40" s="45">
        <f t="shared" si="5"/>
        <v>60743</v>
      </c>
      <c r="L40" s="10"/>
    </row>
    <row r="41" spans="2:12" s="12" customFormat="1" ht="16.5" customHeight="1" x14ac:dyDescent="0.25">
      <c r="B41" s="120" t="s">
        <v>20</v>
      </c>
      <c r="C41" s="51" t="s">
        <v>47</v>
      </c>
      <c r="D41" s="64">
        <v>0</v>
      </c>
      <c r="E41" s="64">
        <v>0</v>
      </c>
      <c r="F41" s="64">
        <v>0</v>
      </c>
      <c r="G41" s="64">
        <v>368667.1430000001</v>
      </c>
      <c r="H41" s="64">
        <v>41704.720000000001</v>
      </c>
      <c r="I41" s="64">
        <v>0</v>
      </c>
      <c r="J41" s="64">
        <v>0</v>
      </c>
      <c r="K41" s="45">
        <f t="shared" si="5"/>
        <v>410371.86300000013</v>
      </c>
      <c r="L41" s="10"/>
    </row>
    <row r="42" spans="2:12" s="12" customFormat="1" ht="16.5" customHeight="1" x14ac:dyDescent="0.25">
      <c r="B42" s="73" t="s">
        <v>78</v>
      </c>
      <c r="C42" s="51" t="s">
        <v>47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200376.51300000001</v>
      </c>
      <c r="J42" s="64">
        <v>0</v>
      </c>
      <c r="K42" s="45">
        <f t="shared" si="5"/>
        <v>200376.51300000001</v>
      </c>
      <c r="L42" s="10"/>
    </row>
    <row r="43" spans="2:12" s="12" customFormat="1" ht="16.5" customHeight="1" x14ac:dyDescent="0.25">
      <c r="B43" s="73" t="s">
        <v>79</v>
      </c>
      <c r="C43" s="51" t="s">
        <v>47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23053.258000000002</v>
      </c>
      <c r="J43" s="64">
        <v>0</v>
      </c>
      <c r="K43" s="45">
        <f t="shared" si="5"/>
        <v>23053.258000000002</v>
      </c>
      <c r="L43" s="10"/>
    </row>
    <row r="44" spans="2:12" s="12" customFormat="1" ht="16.5" customHeight="1" x14ac:dyDescent="0.25">
      <c r="B44" s="120" t="s">
        <v>80</v>
      </c>
      <c r="C44" s="51" t="s">
        <v>47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45">
        <f t="shared" si="5"/>
        <v>0</v>
      </c>
      <c r="L44" s="10"/>
    </row>
    <row r="45" spans="2:12" s="40" customFormat="1" ht="16.5" customHeight="1" x14ac:dyDescent="0.25">
      <c r="B45" s="123" t="s">
        <v>44</v>
      </c>
      <c r="C45" s="53"/>
      <c r="D45" s="65">
        <f>+D46</f>
        <v>0</v>
      </c>
      <c r="E45" s="65">
        <f t="shared" ref="E45:K45" si="10">+E46</f>
        <v>0</v>
      </c>
      <c r="F45" s="65">
        <f t="shared" si="10"/>
        <v>0</v>
      </c>
      <c r="G45" s="65">
        <f t="shared" si="10"/>
        <v>0</v>
      </c>
      <c r="H45" s="65">
        <f t="shared" si="10"/>
        <v>2296718.4900000002</v>
      </c>
      <c r="I45" s="65">
        <f t="shared" si="10"/>
        <v>0</v>
      </c>
      <c r="J45" s="65">
        <f t="shared" si="10"/>
        <v>0</v>
      </c>
      <c r="K45" s="65">
        <f t="shared" si="10"/>
        <v>2296718.4900000002</v>
      </c>
      <c r="L45" s="10"/>
    </row>
    <row r="46" spans="2:12" s="12" customFormat="1" ht="16.5" customHeight="1" x14ac:dyDescent="0.25">
      <c r="B46" s="124" t="s">
        <v>55</v>
      </c>
      <c r="C46" s="51" t="s">
        <v>47</v>
      </c>
      <c r="D46" s="64">
        <v>0</v>
      </c>
      <c r="E46" s="64">
        <v>0</v>
      </c>
      <c r="F46" s="64">
        <v>0</v>
      </c>
      <c r="G46" s="64">
        <v>0</v>
      </c>
      <c r="H46" s="64">
        <v>2296718.4900000002</v>
      </c>
      <c r="I46" s="64">
        <v>0</v>
      </c>
      <c r="J46" s="64">
        <v>0</v>
      </c>
      <c r="K46" s="45">
        <f t="shared" si="5"/>
        <v>2296718.4900000002</v>
      </c>
      <c r="L46" s="10"/>
    </row>
    <row r="47" spans="2:12" s="40" customFormat="1" ht="16.5" customHeight="1" x14ac:dyDescent="0.25">
      <c r="B47" s="121" t="s">
        <v>12</v>
      </c>
      <c r="C47" s="52"/>
      <c r="D47" s="65">
        <f>+SUM(D48:D51)</f>
        <v>0</v>
      </c>
      <c r="E47" s="65">
        <f t="shared" ref="E47:K47" si="11">+SUM(E48:E51)</f>
        <v>0</v>
      </c>
      <c r="F47" s="65">
        <f t="shared" si="11"/>
        <v>0</v>
      </c>
      <c r="G47" s="65">
        <f t="shared" si="11"/>
        <v>4813</v>
      </c>
      <c r="H47" s="65">
        <f t="shared" si="11"/>
        <v>0</v>
      </c>
      <c r="I47" s="65">
        <f t="shared" si="11"/>
        <v>340148.18699999998</v>
      </c>
      <c r="J47" s="65">
        <f t="shared" si="11"/>
        <v>0</v>
      </c>
      <c r="K47" s="65">
        <f t="shared" si="11"/>
        <v>344961.18699999998</v>
      </c>
      <c r="L47" s="10"/>
    </row>
    <row r="48" spans="2:12" s="12" customFormat="1" ht="16.5" customHeight="1" x14ac:dyDescent="0.25">
      <c r="B48" s="73" t="s">
        <v>36</v>
      </c>
      <c r="C48" s="51" t="s">
        <v>45</v>
      </c>
      <c r="D48" s="64">
        <v>0</v>
      </c>
      <c r="E48" s="64">
        <v>0</v>
      </c>
      <c r="F48" s="64">
        <v>0</v>
      </c>
      <c r="G48" s="64">
        <v>4813</v>
      </c>
      <c r="H48" s="64">
        <v>0</v>
      </c>
      <c r="I48" s="64">
        <v>0</v>
      </c>
      <c r="J48" s="64"/>
      <c r="K48" s="45">
        <f t="shared" si="5"/>
        <v>4813</v>
      </c>
      <c r="L48" s="10"/>
    </row>
    <row r="49" spans="2:12" s="12" customFormat="1" ht="16.5" customHeight="1" x14ac:dyDescent="0.25">
      <c r="B49" s="73" t="s">
        <v>37</v>
      </c>
      <c r="C49" s="51" t="s">
        <v>47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45">
        <f t="shared" si="5"/>
        <v>0</v>
      </c>
      <c r="L49" s="10"/>
    </row>
    <row r="50" spans="2:12" s="12" customFormat="1" ht="16.5" customHeight="1" x14ac:dyDescent="0.25">
      <c r="B50" s="73" t="s">
        <v>38</v>
      </c>
      <c r="C50" s="51" t="s">
        <v>47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83094.723999999973</v>
      </c>
      <c r="J50" s="64">
        <v>0</v>
      </c>
      <c r="K50" s="45">
        <f t="shared" si="5"/>
        <v>83094.723999999973</v>
      </c>
      <c r="L50" s="10"/>
    </row>
    <row r="51" spans="2:12" s="12" customFormat="1" ht="16.5" customHeight="1" x14ac:dyDescent="0.25">
      <c r="B51" s="73" t="s">
        <v>81</v>
      </c>
      <c r="C51" s="51" t="s">
        <v>47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257053.46299999999</v>
      </c>
      <c r="J51" s="64">
        <v>0</v>
      </c>
      <c r="K51" s="45">
        <f t="shared" si="5"/>
        <v>257053.46299999999</v>
      </c>
      <c r="L51" s="10"/>
    </row>
    <row r="52" spans="2:12" s="40" customFormat="1" ht="16.5" customHeight="1" x14ac:dyDescent="0.25">
      <c r="B52" s="121" t="s">
        <v>33</v>
      </c>
      <c r="C52" s="52"/>
      <c r="D52" s="65">
        <f>+D53</f>
        <v>0</v>
      </c>
      <c r="E52" s="65">
        <f t="shared" ref="E52:K52" si="12">+E53</f>
        <v>0</v>
      </c>
      <c r="F52" s="65">
        <f t="shared" si="12"/>
        <v>0</v>
      </c>
      <c r="G52" s="65">
        <f t="shared" si="12"/>
        <v>3248</v>
      </c>
      <c r="H52" s="65">
        <f t="shared" si="12"/>
        <v>0</v>
      </c>
      <c r="I52" s="65">
        <f t="shared" si="12"/>
        <v>746</v>
      </c>
      <c r="J52" s="65">
        <f t="shared" si="12"/>
        <v>0</v>
      </c>
      <c r="K52" s="65">
        <f t="shared" si="12"/>
        <v>3994</v>
      </c>
      <c r="L52" s="10"/>
    </row>
    <row r="53" spans="2:12" s="12" customFormat="1" ht="16.5" customHeight="1" x14ac:dyDescent="0.25">
      <c r="B53" s="122" t="s">
        <v>39</v>
      </c>
      <c r="C53" s="54" t="s">
        <v>45</v>
      </c>
      <c r="D53" s="64">
        <v>0</v>
      </c>
      <c r="E53" s="64">
        <v>0</v>
      </c>
      <c r="F53" s="64"/>
      <c r="G53" s="64">
        <v>3248</v>
      </c>
      <c r="H53" s="64">
        <v>0</v>
      </c>
      <c r="I53" s="64">
        <v>746</v>
      </c>
      <c r="J53" s="64"/>
      <c r="K53" s="45">
        <f t="shared" si="5"/>
        <v>3994</v>
      </c>
      <c r="L53" s="10"/>
    </row>
    <row r="54" spans="2:12" s="40" customFormat="1" ht="16.5" customHeight="1" x14ac:dyDescent="0.25">
      <c r="B54" s="121" t="s">
        <v>5</v>
      </c>
      <c r="C54" s="52"/>
      <c r="D54" s="65">
        <f>+SUM(D55:D67)</f>
        <v>3070212</v>
      </c>
      <c r="E54" s="65">
        <f t="shared" ref="E54:K54" si="13">+SUM(E55:E67)</f>
        <v>1806299</v>
      </c>
      <c r="F54" s="65">
        <f t="shared" si="13"/>
        <v>30758291.496950001</v>
      </c>
      <c r="G54" s="65">
        <f t="shared" si="13"/>
        <v>2059071.7370999998</v>
      </c>
      <c r="H54" s="65">
        <f t="shared" si="13"/>
        <v>9668127.9589999989</v>
      </c>
      <c r="I54" s="65">
        <f t="shared" si="13"/>
        <v>14417640.83765032</v>
      </c>
      <c r="J54" s="65">
        <f t="shared" si="13"/>
        <v>280364.87689999997</v>
      </c>
      <c r="K54" s="65">
        <f t="shared" si="13"/>
        <v>57183496.907600313</v>
      </c>
      <c r="L54" s="10"/>
    </row>
    <row r="55" spans="2:12" ht="16.5" customHeight="1" x14ac:dyDescent="0.25">
      <c r="B55" s="120" t="s">
        <v>82</v>
      </c>
      <c r="C55" s="51" t="s">
        <v>47</v>
      </c>
      <c r="D55" s="64">
        <v>0</v>
      </c>
      <c r="E55" s="64">
        <v>0</v>
      </c>
      <c r="F55" s="64"/>
      <c r="G55" s="64"/>
      <c r="H55" s="64">
        <v>0</v>
      </c>
      <c r="I55" s="64">
        <v>107266.37000000001</v>
      </c>
      <c r="J55" s="64"/>
      <c r="K55" s="45">
        <f t="shared" si="5"/>
        <v>107266.37000000001</v>
      </c>
      <c r="L55" s="10"/>
    </row>
    <row r="56" spans="2:12" s="12" customFormat="1" ht="16.5" customHeight="1" x14ac:dyDescent="0.25">
      <c r="B56" s="120" t="s">
        <v>58</v>
      </c>
      <c r="C56" s="51" t="s">
        <v>47</v>
      </c>
      <c r="D56" s="64">
        <v>0</v>
      </c>
      <c r="E56" s="64">
        <v>0</v>
      </c>
      <c r="F56" s="64"/>
      <c r="G56" s="64"/>
      <c r="H56" s="64">
        <v>0</v>
      </c>
      <c r="I56" s="64">
        <v>7709697.4496999998</v>
      </c>
      <c r="J56" s="64"/>
      <c r="K56" s="45">
        <f t="shared" si="5"/>
        <v>7709697.4496999998</v>
      </c>
      <c r="L56" s="10"/>
    </row>
    <row r="57" spans="2:12" s="12" customFormat="1" ht="16.5" customHeight="1" x14ac:dyDescent="0.25">
      <c r="B57" s="125" t="s">
        <v>59</v>
      </c>
      <c r="C57" s="51" t="s">
        <v>47</v>
      </c>
      <c r="D57" s="64">
        <v>0</v>
      </c>
      <c r="E57" s="64">
        <v>0</v>
      </c>
      <c r="F57" s="64"/>
      <c r="G57" s="64"/>
      <c r="H57" s="64">
        <v>0</v>
      </c>
      <c r="I57" s="64">
        <v>479774.30099999998</v>
      </c>
      <c r="J57" s="64"/>
      <c r="K57" s="45">
        <f t="shared" si="5"/>
        <v>479774.30099999998</v>
      </c>
      <c r="L57" s="10"/>
    </row>
    <row r="58" spans="2:12" s="12" customFormat="1" ht="16.5" customHeight="1" x14ac:dyDescent="0.25">
      <c r="B58" s="73" t="s">
        <v>111</v>
      </c>
      <c r="C58" s="51" t="s">
        <v>47</v>
      </c>
      <c r="D58" s="64">
        <v>0</v>
      </c>
      <c r="E58" s="64">
        <v>0</v>
      </c>
      <c r="F58" s="64"/>
      <c r="G58" s="64"/>
      <c r="H58" s="64">
        <v>0</v>
      </c>
      <c r="I58" s="64">
        <v>1827440.934750319</v>
      </c>
      <c r="J58" s="64"/>
      <c r="K58" s="45">
        <f t="shared" si="5"/>
        <v>1827440.934750319</v>
      </c>
      <c r="L58" s="10"/>
    </row>
    <row r="59" spans="2:12" s="75" customFormat="1" ht="16.5" customHeight="1" x14ac:dyDescent="0.25">
      <c r="B59" s="73" t="s">
        <v>40</v>
      </c>
      <c r="C59" s="74" t="s">
        <v>47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45">
        <f t="shared" si="5"/>
        <v>0</v>
      </c>
      <c r="L59" s="76"/>
    </row>
    <row r="60" spans="2:12" s="12" customFormat="1" ht="16.5" customHeight="1" x14ac:dyDescent="0.25">
      <c r="B60" s="120" t="s">
        <v>60</v>
      </c>
      <c r="C60" s="51" t="s">
        <v>47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18426.355</v>
      </c>
      <c r="J60" s="64">
        <v>0</v>
      </c>
      <c r="K60" s="45">
        <f t="shared" si="5"/>
        <v>18426.355</v>
      </c>
      <c r="L60" s="10"/>
    </row>
    <row r="61" spans="2:12" s="12" customFormat="1" ht="16.5" customHeight="1" x14ac:dyDescent="0.25">
      <c r="B61" s="73" t="s">
        <v>57</v>
      </c>
      <c r="C61" s="51" t="s">
        <v>47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87506.837</v>
      </c>
      <c r="J61" s="64">
        <v>0</v>
      </c>
      <c r="K61" s="45">
        <f t="shared" si="5"/>
        <v>87506.837</v>
      </c>
      <c r="L61" s="10"/>
    </row>
    <row r="62" spans="2:12" ht="16.5" customHeight="1" x14ac:dyDescent="0.25">
      <c r="B62" s="73" t="s">
        <v>61</v>
      </c>
      <c r="C62" s="51" t="s">
        <v>47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431750.92500000005</v>
      </c>
      <c r="J62" s="64">
        <v>0</v>
      </c>
      <c r="K62" s="45">
        <f t="shared" si="5"/>
        <v>431750.92500000005</v>
      </c>
      <c r="L62" s="10"/>
    </row>
    <row r="63" spans="2:12" s="12" customFormat="1" ht="16.5" customHeight="1" x14ac:dyDescent="0.25">
      <c r="B63" s="73" t="s">
        <v>83</v>
      </c>
      <c r="C63" s="51" t="s">
        <v>45</v>
      </c>
      <c r="D63" s="64">
        <v>1111077</v>
      </c>
      <c r="E63" s="64">
        <v>637384</v>
      </c>
      <c r="F63" s="64">
        <v>9177450.1459999997</v>
      </c>
      <c r="G63" s="64">
        <v>2059071.7370999998</v>
      </c>
      <c r="H63" s="64">
        <v>5697172.9400000004</v>
      </c>
      <c r="I63" s="64">
        <v>2417007.2139999997</v>
      </c>
      <c r="J63" s="64">
        <v>280364.87689999997</v>
      </c>
      <c r="K63" s="45">
        <f t="shared" si="5"/>
        <v>19631066.914000001</v>
      </c>
      <c r="L63" s="10"/>
    </row>
    <row r="64" spans="2:12" s="12" customFormat="1" ht="16.5" customHeight="1" x14ac:dyDescent="0.25">
      <c r="B64" s="73" t="s">
        <v>62</v>
      </c>
      <c r="C64" s="51" t="s">
        <v>45</v>
      </c>
      <c r="D64" s="64">
        <v>1959135</v>
      </c>
      <c r="E64" s="64">
        <v>1168915</v>
      </c>
      <c r="F64" s="64">
        <v>21580841.350949999</v>
      </c>
      <c r="G64" s="64">
        <v>0</v>
      </c>
      <c r="H64" s="64">
        <v>0</v>
      </c>
      <c r="I64" s="64">
        <v>0</v>
      </c>
      <c r="J64" s="64">
        <v>0</v>
      </c>
      <c r="K64" s="45">
        <f t="shared" si="5"/>
        <v>21580841.350949999</v>
      </c>
      <c r="L64" s="10"/>
    </row>
    <row r="65" spans="2:12" s="12" customFormat="1" ht="16.5" customHeight="1" x14ac:dyDescent="0.25">
      <c r="B65" s="73" t="s">
        <v>56</v>
      </c>
      <c r="C65" s="51" t="s">
        <v>45</v>
      </c>
      <c r="D65" s="64">
        <v>0</v>
      </c>
      <c r="E65" s="64">
        <v>0</v>
      </c>
      <c r="F65" s="64">
        <v>0</v>
      </c>
      <c r="G65" s="64">
        <v>0</v>
      </c>
      <c r="H65" s="64">
        <v>2906267.7589999987</v>
      </c>
      <c r="I65" s="64">
        <v>0</v>
      </c>
      <c r="J65" s="64">
        <v>0</v>
      </c>
      <c r="K65" s="45">
        <f t="shared" si="5"/>
        <v>2906267.7589999987</v>
      </c>
      <c r="L65" s="10"/>
    </row>
    <row r="66" spans="2:12" s="6" customFormat="1" ht="16.5" customHeight="1" x14ac:dyDescent="0.25">
      <c r="B66" s="73" t="s">
        <v>84</v>
      </c>
      <c r="C66" s="51" t="s">
        <v>47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1338770.4512000002</v>
      </c>
      <c r="J66" s="64">
        <v>0</v>
      </c>
      <c r="K66" s="45">
        <f t="shared" si="5"/>
        <v>1338770.4512000002</v>
      </c>
      <c r="L66" s="10"/>
    </row>
    <row r="67" spans="2:12" ht="16.5" customHeight="1" x14ac:dyDescent="0.25">
      <c r="B67" s="73" t="s">
        <v>85</v>
      </c>
      <c r="C67" s="51" t="s">
        <v>47</v>
      </c>
      <c r="D67" s="64">
        <v>0</v>
      </c>
      <c r="E67" s="64">
        <v>0</v>
      </c>
      <c r="F67" s="64">
        <v>0</v>
      </c>
      <c r="G67" s="64">
        <v>0</v>
      </c>
      <c r="H67" s="64">
        <v>1064687.26</v>
      </c>
      <c r="I67" s="64">
        <v>0</v>
      </c>
      <c r="J67" s="64">
        <v>0</v>
      </c>
      <c r="K67" s="45">
        <f t="shared" si="5"/>
        <v>1064687.26</v>
      </c>
      <c r="L67" s="10"/>
    </row>
    <row r="68" spans="2:12" s="41" customFormat="1" ht="16.5" customHeight="1" x14ac:dyDescent="0.25">
      <c r="B68" s="121" t="s">
        <v>21</v>
      </c>
      <c r="C68" s="52"/>
      <c r="D68" s="65">
        <f>+SUM(D69:D72)</f>
        <v>77500</v>
      </c>
      <c r="E68" s="65">
        <f t="shared" ref="E68:J68" si="14">+SUM(E69:E72)</f>
        <v>39043</v>
      </c>
      <c r="F68" s="65">
        <f t="shared" si="14"/>
        <v>568482.95499999996</v>
      </c>
      <c r="G68" s="65">
        <f t="shared" si="14"/>
        <v>230097.34559999997</v>
      </c>
      <c r="H68" s="65">
        <f t="shared" si="14"/>
        <v>2962726.858</v>
      </c>
      <c r="I68" s="65">
        <f t="shared" si="14"/>
        <v>6283364.8299999991</v>
      </c>
      <c r="J68" s="65">
        <f t="shared" si="14"/>
        <v>18178.283841</v>
      </c>
      <c r="K68" s="65">
        <f>+SUM(K69:K72)</f>
        <v>10062850.272441</v>
      </c>
      <c r="L68" s="10"/>
    </row>
    <row r="69" spans="2:12" s="12" customFormat="1" ht="16.5" customHeight="1" x14ac:dyDescent="0.25">
      <c r="B69" s="73" t="s">
        <v>86</v>
      </c>
      <c r="C69" s="51" t="s">
        <v>47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58732.743000000002</v>
      </c>
      <c r="J69" s="64">
        <v>0</v>
      </c>
      <c r="K69" s="45">
        <f t="shared" si="5"/>
        <v>58732.743000000002</v>
      </c>
      <c r="L69" s="10"/>
    </row>
    <row r="70" spans="2:12" s="12" customFormat="1" ht="16.5" customHeight="1" x14ac:dyDescent="0.25">
      <c r="B70" s="73" t="s">
        <v>63</v>
      </c>
      <c r="C70" s="51" t="s">
        <v>47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2477175.0499999993</v>
      </c>
      <c r="J70" s="64">
        <v>0</v>
      </c>
      <c r="K70" s="45">
        <f t="shared" si="5"/>
        <v>2477175.0499999993</v>
      </c>
      <c r="L70" s="10"/>
    </row>
    <row r="71" spans="2:12" s="12" customFormat="1" ht="16.5" customHeight="1" x14ac:dyDescent="0.25">
      <c r="B71" s="73" t="s">
        <v>64</v>
      </c>
      <c r="C71" s="51" t="s">
        <v>45</v>
      </c>
      <c r="D71" s="64">
        <v>77500</v>
      </c>
      <c r="E71" s="64">
        <v>39043</v>
      </c>
      <c r="F71" s="64">
        <v>568482.95499999996</v>
      </c>
      <c r="G71" s="64">
        <v>230097.34559999997</v>
      </c>
      <c r="H71" s="64">
        <v>2962726.858</v>
      </c>
      <c r="I71" s="64">
        <v>0</v>
      </c>
      <c r="J71" s="64">
        <v>18178.283841</v>
      </c>
      <c r="K71" s="45">
        <f t="shared" si="5"/>
        <v>3779485.4424409997</v>
      </c>
      <c r="L71" s="10"/>
    </row>
    <row r="72" spans="2:12" s="12" customFormat="1" ht="16.5" customHeight="1" x14ac:dyDescent="0.25">
      <c r="B72" s="73" t="s">
        <v>22</v>
      </c>
      <c r="C72" s="51" t="s">
        <v>47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3747457.037</v>
      </c>
      <c r="J72" s="64">
        <v>0</v>
      </c>
      <c r="K72" s="45">
        <f t="shared" si="5"/>
        <v>3747457.037</v>
      </c>
      <c r="L72" s="10"/>
    </row>
    <row r="73" spans="2:12" s="41" customFormat="1" ht="16.5" customHeight="1" x14ac:dyDescent="0.25">
      <c r="B73" s="121" t="s">
        <v>34</v>
      </c>
      <c r="C73" s="52"/>
      <c r="D73" s="65">
        <f>+D74</f>
        <v>0</v>
      </c>
      <c r="E73" s="65">
        <f t="shared" ref="E73:K73" si="15">+E74</f>
        <v>0</v>
      </c>
      <c r="F73" s="65">
        <f t="shared" si="15"/>
        <v>0</v>
      </c>
      <c r="G73" s="65">
        <f t="shared" si="15"/>
        <v>0</v>
      </c>
      <c r="H73" s="65">
        <f t="shared" si="15"/>
        <v>21401915.120000001</v>
      </c>
      <c r="I73" s="65">
        <f t="shared" si="15"/>
        <v>23387.659</v>
      </c>
      <c r="J73" s="65">
        <f t="shared" si="15"/>
        <v>0</v>
      </c>
      <c r="K73" s="65">
        <f t="shared" si="15"/>
        <v>21425302.779000003</v>
      </c>
      <c r="L73" s="10"/>
    </row>
    <row r="74" spans="2:12" ht="16.5" customHeight="1" x14ac:dyDescent="0.25">
      <c r="B74" s="122" t="s">
        <v>87</v>
      </c>
      <c r="C74" s="51" t="s">
        <v>47</v>
      </c>
      <c r="D74" s="64">
        <v>0</v>
      </c>
      <c r="E74" s="64">
        <v>0</v>
      </c>
      <c r="F74" s="64">
        <v>0</v>
      </c>
      <c r="G74" s="64">
        <v>0</v>
      </c>
      <c r="H74" s="64">
        <v>21401915.120000001</v>
      </c>
      <c r="I74" s="64">
        <v>23387.659</v>
      </c>
      <c r="J74" s="64">
        <v>0</v>
      </c>
      <c r="K74" s="45">
        <f t="shared" si="5"/>
        <v>21425302.779000003</v>
      </c>
      <c r="L74" s="10"/>
    </row>
    <row r="75" spans="2:12" s="40" customFormat="1" ht="16.5" customHeight="1" x14ac:dyDescent="0.25">
      <c r="B75" s="121" t="s">
        <v>6</v>
      </c>
      <c r="C75" s="52"/>
      <c r="D75" s="65">
        <f>+SUM(D76:D78)</f>
        <v>4826</v>
      </c>
      <c r="E75" s="65">
        <f t="shared" ref="E75:K75" si="16">+SUM(E76:E78)</f>
        <v>3398</v>
      </c>
      <c r="F75" s="65">
        <f t="shared" si="16"/>
        <v>56854.197000000007</v>
      </c>
      <c r="G75" s="65">
        <f t="shared" si="16"/>
        <v>650811.89399999974</v>
      </c>
      <c r="H75" s="65">
        <f t="shared" si="16"/>
        <v>7279237.7990000006</v>
      </c>
      <c r="I75" s="65">
        <f t="shared" si="16"/>
        <v>3229096.841</v>
      </c>
      <c r="J75" s="65">
        <f t="shared" si="16"/>
        <v>0</v>
      </c>
      <c r="K75" s="118">
        <f t="shared" si="16"/>
        <v>11216000.731000001</v>
      </c>
      <c r="L75" s="10"/>
    </row>
    <row r="76" spans="2:12" ht="16.5" customHeight="1" x14ac:dyDescent="0.25">
      <c r="B76" s="73" t="s">
        <v>113</v>
      </c>
      <c r="C76" s="51" t="s">
        <v>47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1011280.1619999999</v>
      </c>
      <c r="J76" s="64">
        <v>0</v>
      </c>
      <c r="K76" s="45">
        <f t="shared" si="5"/>
        <v>1011280.1619999999</v>
      </c>
      <c r="L76" s="10"/>
    </row>
    <row r="77" spans="2:12" ht="16.5" customHeight="1" x14ac:dyDescent="0.25">
      <c r="B77" s="73" t="s">
        <v>23</v>
      </c>
      <c r="C77" s="51" t="s">
        <v>45</v>
      </c>
      <c r="D77" s="64">
        <v>4826</v>
      </c>
      <c r="E77" s="64">
        <v>3398</v>
      </c>
      <c r="F77" s="64">
        <v>56854.197000000007</v>
      </c>
      <c r="G77" s="64">
        <v>650811.89399999974</v>
      </c>
      <c r="H77" s="64">
        <v>7279237.7990000006</v>
      </c>
      <c r="I77" s="64">
        <v>231027.679</v>
      </c>
      <c r="J77" s="64">
        <v>0</v>
      </c>
      <c r="K77" s="45">
        <f t="shared" si="5"/>
        <v>8217931.5690000001</v>
      </c>
      <c r="L77" s="10"/>
    </row>
    <row r="78" spans="2:12" ht="16.5" customHeight="1" x14ac:dyDescent="0.25">
      <c r="B78" s="73" t="s">
        <v>88</v>
      </c>
      <c r="C78" s="51" t="s">
        <v>47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1986789</v>
      </c>
      <c r="J78" s="64">
        <v>0</v>
      </c>
      <c r="K78" s="45">
        <f t="shared" si="5"/>
        <v>1986789</v>
      </c>
      <c r="L78" s="10"/>
    </row>
    <row r="79" spans="2:12" s="41" customFormat="1" ht="16.5" customHeight="1" x14ac:dyDescent="0.25">
      <c r="B79" s="121" t="s">
        <v>7</v>
      </c>
      <c r="C79" s="52"/>
      <c r="D79" s="65">
        <f>+SUM(D80:D86)</f>
        <v>24057</v>
      </c>
      <c r="E79" s="65">
        <f t="shared" ref="E79:K79" si="17">+SUM(E80:E86)</f>
        <v>18989</v>
      </c>
      <c r="F79" s="65">
        <f t="shared" si="17"/>
        <v>257189.08350000004</v>
      </c>
      <c r="G79" s="65">
        <f t="shared" si="17"/>
        <v>40897.051999999996</v>
      </c>
      <c r="H79" s="65">
        <f t="shared" si="17"/>
        <v>1987443.56</v>
      </c>
      <c r="I79" s="65">
        <f t="shared" si="17"/>
        <v>1762255.0217440003</v>
      </c>
      <c r="J79" s="65">
        <f t="shared" si="17"/>
        <v>0</v>
      </c>
      <c r="K79" s="118">
        <f t="shared" si="17"/>
        <v>4047784.7172440006</v>
      </c>
      <c r="L79" s="10"/>
    </row>
    <row r="80" spans="2:12" ht="16.5" customHeight="1" x14ac:dyDescent="0.25">
      <c r="B80" s="120" t="s">
        <v>67</v>
      </c>
      <c r="C80" s="51" t="s">
        <v>47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1000530.3400000001</v>
      </c>
      <c r="J80" s="64">
        <v>0</v>
      </c>
      <c r="K80" s="45">
        <f t="shared" si="5"/>
        <v>1000530.3400000001</v>
      </c>
      <c r="L80" s="10"/>
    </row>
    <row r="81" spans="2:15" ht="16.5" customHeight="1" x14ac:dyDescent="0.25">
      <c r="B81" s="73" t="s">
        <v>89</v>
      </c>
      <c r="C81" s="51" t="s">
        <v>47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161005.18099999998</v>
      </c>
      <c r="J81" s="64">
        <v>0</v>
      </c>
      <c r="K81" s="45">
        <f t="shared" si="5"/>
        <v>161005.18099999998</v>
      </c>
      <c r="L81" s="10"/>
    </row>
    <row r="82" spans="2:15" ht="16.5" customHeight="1" x14ac:dyDescent="0.25">
      <c r="B82" s="73" t="s">
        <v>112</v>
      </c>
      <c r="C82" s="51" t="s">
        <v>47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238298.51774400001</v>
      </c>
      <c r="J82" s="64">
        <v>0</v>
      </c>
      <c r="K82" s="45">
        <f t="shared" si="5"/>
        <v>238298.51774400001</v>
      </c>
      <c r="L82" s="10"/>
    </row>
    <row r="83" spans="2:15" ht="16.5" customHeight="1" x14ac:dyDescent="0.25">
      <c r="B83" s="73" t="s">
        <v>24</v>
      </c>
      <c r="C83" s="51" t="s">
        <v>45</v>
      </c>
      <c r="D83" s="64">
        <v>4884</v>
      </c>
      <c r="E83" s="64">
        <v>3812</v>
      </c>
      <c r="F83" s="64">
        <v>50071</v>
      </c>
      <c r="G83" s="64">
        <v>21750</v>
      </c>
      <c r="H83" s="64">
        <v>471504</v>
      </c>
      <c r="I83" s="64">
        <v>3187</v>
      </c>
      <c r="J83" s="64">
        <v>0</v>
      </c>
      <c r="K83" s="45">
        <f t="shared" si="5"/>
        <v>546512</v>
      </c>
      <c r="L83" s="10"/>
    </row>
    <row r="84" spans="2:15" ht="16.5" customHeight="1" x14ac:dyDescent="0.25">
      <c r="B84" s="120" t="s">
        <v>66</v>
      </c>
      <c r="C84" s="51" t="s">
        <v>47</v>
      </c>
      <c r="D84" s="64">
        <v>19173</v>
      </c>
      <c r="E84" s="64">
        <v>15177</v>
      </c>
      <c r="F84" s="64">
        <v>207118.08350000004</v>
      </c>
      <c r="G84" s="64">
        <v>19147.051999999996</v>
      </c>
      <c r="H84" s="64">
        <v>307311.20999999996</v>
      </c>
      <c r="I84" s="64">
        <v>21488.073</v>
      </c>
      <c r="J84" s="64">
        <v>0</v>
      </c>
      <c r="K84" s="45">
        <f t="shared" si="5"/>
        <v>555064.41850000003</v>
      </c>
      <c r="L84" s="10"/>
    </row>
    <row r="85" spans="2:15" ht="16.5" customHeight="1" x14ac:dyDescent="0.25">
      <c r="B85" s="120" t="s">
        <v>65</v>
      </c>
      <c r="C85" s="51" t="s">
        <v>47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335290.40999999997</v>
      </c>
      <c r="J85" s="64">
        <v>0</v>
      </c>
      <c r="K85" s="45">
        <f t="shared" si="5"/>
        <v>335290.40999999997</v>
      </c>
      <c r="L85" s="10"/>
    </row>
    <row r="86" spans="2:15" ht="16.5" customHeight="1" x14ac:dyDescent="0.25">
      <c r="B86" s="126" t="s">
        <v>90</v>
      </c>
      <c r="C86" s="108" t="s">
        <v>47</v>
      </c>
      <c r="D86" s="109">
        <v>0</v>
      </c>
      <c r="E86" s="109">
        <v>0</v>
      </c>
      <c r="F86" s="109">
        <v>0</v>
      </c>
      <c r="G86" s="109">
        <v>0</v>
      </c>
      <c r="H86" s="109">
        <v>1208628.3500000001</v>
      </c>
      <c r="I86" s="109">
        <v>2455.5</v>
      </c>
      <c r="J86" s="64">
        <v>0</v>
      </c>
      <c r="K86" s="116">
        <f>+SUM(F86:J86)</f>
        <v>1211083.8500000001</v>
      </c>
      <c r="L86" s="10"/>
    </row>
    <row r="87" spans="2:15" ht="16.5" customHeight="1" x14ac:dyDescent="0.25">
      <c r="B87" s="127" t="s">
        <v>106</v>
      </c>
      <c r="C87" s="93"/>
      <c r="D87" s="65">
        <f t="shared" ref="D87:K87" si="18">+D88</f>
        <v>0</v>
      </c>
      <c r="E87" s="65">
        <f t="shared" si="18"/>
        <v>0</v>
      </c>
      <c r="F87" s="65">
        <f t="shared" si="18"/>
        <v>0</v>
      </c>
      <c r="G87" s="65">
        <f t="shared" si="18"/>
        <v>0</v>
      </c>
      <c r="H87" s="65">
        <f t="shared" si="18"/>
        <v>0</v>
      </c>
      <c r="I87" s="65">
        <f t="shared" si="18"/>
        <v>399370.67099999991</v>
      </c>
      <c r="J87" s="65">
        <f t="shared" si="18"/>
        <v>0</v>
      </c>
      <c r="K87" s="118">
        <f t="shared" si="18"/>
        <v>399370.67099999991</v>
      </c>
      <c r="L87" s="10"/>
    </row>
    <row r="88" spans="2:15" ht="16.5" customHeight="1" thickBot="1" x14ac:dyDescent="0.3">
      <c r="B88" s="128" t="s">
        <v>107</v>
      </c>
      <c r="C88" s="94" t="s">
        <v>47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399370.67099999991</v>
      </c>
      <c r="J88" s="68">
        <v>0</v>
      </c>
      <c r="K88" s="58">
        <f>+SUM(F88:J88)</f>
        <v>399370.67099999991</v>
      </c>
      <c r="L88" s="10"/>
    </row>
    <row r="89" spans="2:15" ht="16.5" customHeight="1" thickBot="1" x14ac:dyDescent="0.3">
      <c r="B89" s="129"/>
      <c r="C89" s="48"/>
      <c r="D89" s="66"/>
      <c r="E89" s="66"/>
      <c r="F89" s="66"/>
      <c r="G89" s="66"/>
      <c r="H89" s="66"/>
      <c r="I89" s="66"/>
      <c r="J89" s="66"/>
      <c r="K89" s="59"/>
      <c r="L89" s="10"/>
    </row>
    <row r="90" spans="2:15" s="41" customFormat="1" ht="16.5" customHeight="1" thickBot="1" x14ac:dyDescent="0.3">
      <c r="B90" s="130" t="s">
        <v>8</v>
      </c>
      <c r="C90" s="49"/>
      <c r="D90" s="61">
        <f>+D91+D104+D108+D112</f>
        <v>9162</v>
      </c>
      <c r="E90" s="61">
        <f t="shared" ref="E90:K90" si="19">+E91+E104+E108+E112</f>
        <v>4622</v>
      </c>
      <c r="F90" s="61">
        <f t="shared" si="19"/>
        <v>76193.105630000005</v>
      </c>
      <c r="G90" s="61">
        <f t="shared" si="19"/>
        <v>556822.10401200003</v>
      </c>
      <c r="H90" s="61">
        <f t="shared" si="19"/>
        <v>0</v>
      </c>
      <c r="I90" s="61">
        <f t="shared" si="19"/>
        <v>647689.56800000009</v>
      </c>
      <c r="J90" s="61">
        <f t="shared" si="19"/>
        <v>3148.7004400000001</v>
      </c>
      <c r="K90" s="119">
        <f t="shared" si="19"/>
        <v>1283853.4780820003</v>
      </c>
      <c r="L90" s="10"/>
    </row>
    <row r="91" spans="2:15" s="41" customFormat="1" ht="16.5" customHeight="1" x14ac:dyDescent="0.25">
      <c r="B91" s="131" t="s">
        <v>9</v>
      </c>
      <c r="C91" s="56"/>
      <c r="D91" s="65">
        <f>+SUM(D92:D103)</f>
        <v>8</v>
      </c>
      <c r="E91" s="65">
        <f t="shared" ref="E91:K91" si="20">+SUM(E92:E103)</f>
        <v>4</v>
      </c>
      <c r="F91" s="65">
        <f t="shared" si="20"/>
        <v>202</v>
      </c>
      <c r="G91" s="65">
        <f t="shared" si="20"/>
        <v>139458</v>
      </c>
      <c r="H91" s="65">
        <f t="shared" si="20"/>
        <v>0</v>
      </c>
      <c r="I91" s="65">
        <f t="shared" si="20"/>
        <v>493412.02000000014</v>
      </c>
      <c r="J91" s="65">
        <f t="shared" si="20"/>
        <v>66</v>
      </c>
      <c r="K91" s="118">
        <f t="shared" si="20"/>
        <v>633138.02000000014</v>
      </c>
      <c r="L91" s="10"/>
    </row>
    <row r="92" spans="2:15" ht="16.5" customHeight="1" x14ac:dyDescent="0.25">
      <c r="B92" s="120" t="s">
        <v>91</v>
      </c>
      <c r="C92" s="51" t="s">
        <v>47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45">
        <f t="shared" ref="K92:K111" si="21">+SUM(F92:J92)</f>
        <v>0</v>
      </c>
      <c r="L92" s="29"/>
      <c r="M92" s="26"/>
      <c r="N92" s="26"/>
      <c r="O92" s="26"/>
    </row>
    <row r="93" spans="2:15" ht="16.5" customHeight="1" x14ac:dyDescent="0.25">
      <c r="B93" s="120" t="s">
        <v>92</v>
      </c>
      <c r="C93" s="51" t="s">
        <v>47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45">
        <f t="shared" si="21"/>
        <v>0</v>
      </c>
      <c r="L93" s="29"/>
      <c r="M93" s="26"/>
      <c r="N93" s="26"/>
      <c r="O93" s="26"/>
    </row>
    <row r="94" spans="2:15" ht="16.5" customHeight="1" x14ac:dyDescent="0.25">
      <c r="B94" s="120" t="s">
        <v>93</v>
      </c>
      <c r="C94" s="51" t="s">
        <v>47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45">
        <f t="shared" si="21"/>
        <v>0</v>
      </c>
      <c r="L94" s="29"/>
      <c r="M94" s="26"/>
      <c r="N94" s="26"/>
      <c r="O94" s="26"/>
    </row>
    <row r="95" spans="2:15" ht="16.5" customHeight="1" x14ac:dyDescent="0.25">
      <c r="B95" s="73" t="s">
        <v>94</v>
      </c>
      <c r="C95" s="51" t="s">
        <v>47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465363.81000000017</v>
      </c>
      <c r="J95" s="64">
        <v>0</v>
      </c>
      <c r="K95" s="45">
        <f t="shared" si="21"/>
        <v>465363.81000000017</v>
      </c>
      <c r="L95" s="29"/>
      <c r="M95" s="26"/>
      <c r="N95" s="26"/>
      <c r="O95" s="26"/>
    </row>
    <row r="96" spans="2:15" ht="16.5" customHeight="1" x14ac:dyDescent="0.25">
      <c r="B96" s="73" t="s">
        <v>41</v>
      </c>
      <c r="C96" s="51" t="s">
        <v>45</v>
      </c>
      <c r="D96" s="64">
        <v>8</v>
      </c>
      <c r="E96" s="64">
        <v>4</v>
      </c>
      <c r="F96" s="64">
        <v>202</v>
      </c>
      <c r="G96" s="64">
        <v>139458</v>
      </c>
      <c r="H96" s="64">
        <v>0</v>
      </c>
      <c r="I96" s="64">
        <v>0</v>
      </c>
      <c r="J96" s="64">
        <v>66</v>
      </c>
      <c r="K96" s="45">
        <f t="shared" si="21"/>
        <v>139726</v>
      </c>
      <c r="L96" s="29"/>
      <c r="M96" s="26"/>
      <c r="N96" s="26"/>
      <c r="O96" s="26"/>
    </row>
    <row r="97" spans="2:15" ht="16.5" customHeight="1" x14ac:dyDescent="0.25">
      <c r="B97" s="120" t="s">
        <v>95</v>
      </c>
      <c r="C97" s="51" t="s">
        <v>47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3307.7300000000005</v>
      </c>
      <c r="J97" s="64">
        <v>0</v>
      </c>
      <c r="K97" s="45">
        <f t="shared" si="21"/>
        <v>3307.7300000000005</v>
      </c>
      <c r="L97" s="29"/>
      <c r="M97" s="26"/>
      <c r="N97" s="26"/>
      <c r="O97" s="26"/>
    </row>
    <row r="98" spans="2:15" ht="16.5" customHeight="1" x14ac:dyDescent="0.25">
      <c r="B98" s="120" t="s">
        <v>96</v>
      </c>
      <c r="C98" s="51" t="s">
        <v>47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45">
        <f t="shared" si="21"/>
        <v>0</v>
      </c>
      <c r="L98" s="29"/>
      <c r="M98" s="26"/>
      <c r="N98" s="26"/>
      <c r="O98" s="26"/>
    </row>
    <row r="99" spans="2:15" ht="16.5" customHeight="1" x14ac:dyDescent="0.25">
      <c r="B99" s="120" t="s">
        <v>97</v>
      </c>
      <c r="C99" s="51" t="s">
        <v>47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45">
        <f t="shared" si="21"/>
        <v>0</v>
      </c>
      <c r="L99" s="29"/>
      <c r="M99" s="26"/>
      <c r="N99" s="26"/>
      <c r="O99" s="26"/>
    </row>
    <row r="100" spans="2:15" ht="16.5" customHeight="1" x14ac:dyDescent="0.25">
      <c r="B100" s="120" t="s">
        <v>98</v>
      </c>
      <c r="C100" s="51" t="s">
        <v>47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45">
        <f t="shared" si="21"/>
        <v>0</v>
      </c>
      <c r="L100" s="29"/>
      <c r="M100" s="26"/>
      <c r="N100" s="26"/>
      <c r="O100" s="26"/>
    </row>
    <row r="101" spans="2:15" ht="16.5" customHeight="1" x14ac:dyDescent="0.25">
      <c r="B101" s="120" t="s">
        <v>99</v>
      </c>
      <c r="C101" s="51" t="s">
        <v>47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45">
        <f t="shared" si="21"/>
        <v>0</v>
      </c>
      <c r="L101" s="29"/>
      <c r="M101" s="26"/>
      <c r="N101" s="26"/>
      <c r="O101" s="26"/>
    </row>
    <row r="102" spans="2:15" ht="16.5" customHeight="1" x14ac:dyDescent="0.25">
      <c r="B102" s="120" t="s">
        <v>100</v>
      </c>
      <c r="C102" s="51" t="s">
        <v>47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24740.48</v>
      </c>
      <c r="J102" s="64">
        <v>0</v>
      </c>
      <c r="K102" s="45">
        <f t="shared" si="21"/>
        <v>24740.48</v>
      </c>
      <c r="L102" s="29"/>
      <c r="M102" s="26"/>
      <c r="N102" s="26"/>
      <c r="O102" s="26"/>
    </row>
    <row r="103" spans="2:15" ht="16.5" customHeight="1" x14ac:dyDescent="0.25">
      <c r="B103" s="120" t="s">
        <v>101</v>
      </c>
      <c r="C103" s="51" t="s">
        <v>47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45">
        <f t="shared" si="21"/>
        <v>0</v>
      </c>
      <c r="L103" s="29"/>
      <c r="M103" s="26"/>
      <c r="N103" s="26"/>
      <c r="O103" s="26"/>
    </row>
    <row r="104" spans="2:15" s="41" customFormat="1" ht="16.5" customHeight="1" x14ac:dyDescent="0.25">
      <c r="B104" s="121" t="s">
        <v>10</v>
      </c>
      <c r="C104" s="57"/>
      <c r="D104" s="65">
        <f>+SUM(D105:D107)</f>
        <v>271</v>
      </c>
      <c r="E104" s="65">
        <f t="shared" ref="E104:K104" si="22">+SUM(E105:E107)</f>
        <v>139</v>
      </c>
      <c r="F104" s="65">
        <f t="shared" si="22"/>
        <v>2221.9300000000003</v>
      </c>
      <c r="G104" s="65">
        <f t="shared" si="22"/>
        <v>87546.329999999987</v>
      </c>
      <c r="H104" s="65">
        <f t="shared" si="22"/>
        <v>0</v>
      </c>
      <c r="I104" s="65">
        <f t="shared" si="22"/>
        <v>26109.257999999998</v>
      </c>
      <c r="J104" s="65">
        <f t="shared" si="22"/>
        <v>2644</v>
      </c>
      <c r="K104" s="118">
        <f t="shared" si="22"/>
        <v>118521.518</v>
      </c>
      <c r="L104" s="29"/>
      <c r="M104" s="42"/>
      <c r="N104" s="42"/>
      <c r="O104" s="42"/>
    </row>
    <row r="105" spans="2:15" ht="16.5" customHeight="1" x14ac:dyDescent="0.25">
      <c r="B105" s="73" t="s">
        <v>102</v>
      </c>
      <c r="C105" s="51" t="s">
        <v>47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26109.257999999998</v>
      </c>
      <c r="J105" s="64">
        <v>0</v>
      </c>
      <c r="K105" s="45">
        <f t="shared" si="21"/>
        <v>26109.257999999998</v>
      </c>
      <c r="L105" s="29"/>
      <c r="M105" s="26"/>
      <c r="N105" s="26"/>
      <c r="O105" s="26"/>
    </row>
    <row r="106" spans="2:15" ht="16.5" customHeight="1" x14ac:dyDescent="0.25">
      <c r="B106" s="73" t="s">
        <v>42</v>
      </c>
      <c r="C106" s="51" t="s">
        <v>45</v>
      </c>
      <c r="D106" s="64">
        <v>0</v>
      </c>
      <c r="E106" s="64">
        <v>0</v>
      </c>
      <c r="F106" s="64">
        <v>0</v>
      </c>
      <c r="G106" s="64">
        <v>64925</v>
      </c>
      <c r="H106" s="64">
        <v>0</v>
      </c>
      <c r="I106" s="64">
        <v>0</v>
      </c>
      <c r="J106" s="64">
        <v>2644</v>
      </c>
      <c r="K106" s="45">
        <f t="shared" si="21"/>
        <v>67569</v>
      </c>
      <c r="L106" s="29"/>
      <c r="M106" s="26"/>
      <c r="N106" s="26"/>
      <c r="O106" s="26"/>
    </row>
    <row r="107" spans="2:15" ht="16.5" customHeight="1" x14ac:dyDescent="0.25">
      <c r="B107" s="73" t="s">
        <v>52</v>
      </c>
      <c r="C107" s="51" t="s">
        <v>45</v>
      </c>
      <c r="D107" s="64">
        <v>271</v>
      </c>
      <c r="E107" s="64">
        <v>139</v>
      </c>
      <c r="F107" s="64">
        <v>2221.9300000000003</v>
      </c>
      <c r="G107" s="64">
        <v>22621.329999999994</v>
      </c>
      <c r="H107" s="64">
        <v>0</v>
      </c>
      <c r="I107" s="64">
        <v>0</v>
      </c>
      <c r="J107" s="64">
        <v>0</v>
      </c>
      <c r="K107" s="45">
        <f t="shared" si="21"/>
        <v>24843.259999999995</v>
      </c>
      <c r="L107" s="29"/>
      <c r="M107" s="26"/>
      <c r="N107" s="26"/>
      <c r="O107" s="26"/>
    </row>
    <row r="108" spans="2:15" s="41" customFormat="1" ht="16.5" customHeight="1" x14ac:dyDescent="0.25">
      <c r="B108" s="31" t="s">
        <v>25</v>
      </c>
      <c r="C108" s="57"/>
      <c r="D108" s="65">
        <f t="shared" ref="D108:K108" si="23">+SUM(D109:D111)</f>
        <v>8883</v>
      </c>
      <c r="E108" s="65">
        <f t="shared" si="23"/>
        <v>4479</v>
      </c>
      <c r="F108" s="65">
        <f t="shared" si="23"/>
        <v>73769.175629999998</v>
      </c>
      <c r="G108" s="65">
        <f t="shared" si="23"/>
        <v>329817.77401200007</v>
      </c>
      <c r="H108" s="65">
        <f t="shared" si="23"/>
        <v>0</v>
      </c>
      <c r="I108" s="65">
        <f t="shared" si="23"/>
        <v>128168.29000000001</v>
      </c>
      <c r="J108" s="65">
        <f t="shared" si="23"/>
        <v>438.70043999999996</v>
      </c>
      <c r="K108" s="118">
        <f t="shared" si="23"/>
        <v>532193.9400820001</v>
      </c>
      <c r="L108" s="29"/>
      <c r="M108" s="42"/>
      <c r="N108" s="42"/>
      <c r="O108" s="42"/>
    </row>
    <row r="109" spans="2:15" ht="16.5" customHeight="1" x14ac:dyDescent="0.25">
      <c r="B109" s="30" t="s">
        <v>103</v>
      </c>
      <c r="C109" s="51" t="s">
        <v>47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45">
        <f t="shared" si="21"/>
        <v>0</v>
      </c>
      <c r="L109" s="29"/>
      <c r="M109" s="26"/>
      <c r="N109" s="26"/>
      <c r="O109" s="26"/>
    </row>
    <row r="110" spans="2:15" ht="16.5" customHeight="1" x14ac:dyDescent="0.25">
      <c r="B110" s="30" t="s">
        <v>104</v>
      </c>
      <c r="C110" s="51" t="s">
        <v>45</v>
      </c>
      <c r="D110" s="64">
        <v>8794</v>
      </c>
      <c r="E110" s="64">
        <v>4397</v>
      </c>
      <c r="F110" s="64">
        <v>73052</v>
      </c>
      <c r="G110" s="64">
        <v>23306.22</v>
      </c>
      <c r="H110" s="64">
        <v>0</v>
      </c>
      <c r="I110" s="64">
        <v>123787.87000000001</v>
      </c>
      <c r="J110" s="64">
        <v>0</v>
      </c>
      <c r="K110" s="45">
        <f t="shared" si="21"/>
        <v>220146.09000000003</v>
      </c>
      <c r="L110" s="29"/>
      <c r="M110" s="26"/>
      <c r="N110" s="26"/>
      <c r="O110" s="26"/>
    </row>
    <row r="111" spans="2:15" ht="16.5" customHeight="1" x14ac:dyDescent="0.25">
      <c r="B111" s="30" t="s">
        <v>121</v>
      </c>
      <c r="C111" s="51" t="s">
        <v>47</v>
      </c>
      <c r="D111" s="64">
        <v>89</v>
      </c>
      <c r="E111" s="64">
        <v>82</v>
      </c>
      <c r="F111" s="64">
        <v>717.17562999999996</v>
      </c>
      <c r="G111" s="64">
        <v>306511.5540120001</v>
      </c>
      <c r="H111" s="64">
        <v>0</v>
      </c>
      <c r="I111" s="64">
        <v>4380.42</v>
      </c>
      <c r="J111" s="64">
        <v>438.70043999999996</v>
      </c>
      <c r="K111" s="45">
        <f t="shared" si="21"/>
        <v>312047.85008200008</v>
      </c>
      <c r="L111" s="29"/>
      <c r="M111" s="26"/>
      <c r="N111" s="26"/>
      <c r="O111" s="26"/>
    </row>
    <row r="112" spans="2:15" s="41" customFormat="1" ht="16.5" customHeight="1" x14ac:dyDescent="0.25">
      <c r="B112" s="31" t="s">
        <v>28</v>
      </c>
      <c r="C112" s="57"/>
      <c r="D112" s="65">
        <f>+D113</f>
        <v>0</v>
      </c>
      <c r="E112" s="65">
        <f t="shared" ref="E112:K112" si="24">+E113</f>
        <v>0</v>
      </c>
      <c r="F112" s="65">
        <f t="shared" si="24"/>
        <v>0</v>
      </c>
      <c r="G112" s="65">
        <f t="shared" si="24"/>
        <v>0</v>
      </c>
      <c r="H112" s="65">
        <f t="shared" si="24"/>
        <v>0</v>
      </c>
      <c r="I112" s="65">
        <f t="shared" si="24"/>
        <v>0</v>
      </c>
      <c r="J112" s="65">
        <f t="shared" si="24"/>
        <v>0</v>
      </c>
      <c r="K112" s="118">
        <f t="shared" si="24"/>
        <v>0</v>
      </c>
      <c r="L112" s="29"/>
      <c r="M112" s="42"/>
      <c r="N112" s="42"/>
      <c r="O112" s="42"/>
    </row>
    <row r="113" spans="2:15" ht="16.5" customHeight="1" thickBot="1" x14ac:dyDescent="0.3">
      <c r="B113" s="32" t="s">
        <v>43</v>
      </c>
      <c r="C113" s="55" t="s">
        <v>45</v>
      </c>
      <c r="D113" s="64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58">
        <f>+SUM(F113:J113)</f>
        <v>0</v>
      </c>
      <c r="L113" s="29"/>
      <c r="M113" s="26"/>
      <c r="N113" s="26"/>
      <c r="O113" s="26"/>
    </row>
    <row r="114" spans="2:15" ht="16.5" customHeight="1" x14ac:dyDescent="0.25">
      <c r="B114" s="13" t="s">
        <v>53</v>
      </c>
      <c r="C114" s="92"/>
      <c r="D114" s="103"/>
      <c r="E114" s="62"/>
      <c r="F114" s="62"/>
      <c r="G114" s="62"/>
      <c r="H114" s="62"/>
      <c r="I114" s="62"/>
      <c r="J114" s="62"/>
      <c r="K114" s="37"/>
      <c r="L114" s="29"/>
      <c r="M114" s="26"/>
      <c r="N114" s="26"/>
      <c r="O114" s="26"/>
    </row>
    <row r="115" spans="2:15" ht="14.25" customHeight="1" x14ac:dyDescent="0.2">
      <c r="B115" s="13" t="s">
        <v>51</v>
      </c>
      <c r="C115" s="13"/>
      <c r="D115" s="69"/>
      <c r="E115" s="69"/>
      <c r="F115" s="69"/>
      <c r="G115" s="69"/>
      <c r="H115" s="69"/>
      <c r="K115" s="2"/>
    </row>
    <row r="116" spans="2:15" x14ac:dyDescent="0.2">
      <c r="B116" s="13" t="s">
        <v>115</v>
      </c>
      <c r="C116" s="13"/>
      <c r="D116" s="69"/>
      <c r="E116" s="69"/>
      <c r="F116" s="69"/>
      <c r="G116" s="69"/>
      <c r="H116" s="69"/>
    </row>
    <row r="117" spans="2:15" ht="14.4" x14ac:dyDescent="0.3">
      <c r="D117" s="87"/>
      <c r="E117" s="87"/>
      <c r="F117" s="79"/>
      <c r="G117" s="82"/>
      <c r="H117" s="69"/>
      <c r="I117" s="71"/>
      <c r="K117" s="15"/>
    </row>
    <row r="118" spans="2:15" x14ac:dyDescent="0.2">
      <c r="D118" s="69"/>
      <c r="E118" s="69"/>
      <c r="F118" s="69"/>
    </row>
    <row r="119" spans="2:15" x14ac:dyDescent="0.2">
      <c r="D119" s="69"/>
      <c r="E119" s="69"/>
      <c r="F119" s="69"/>
    </row>
    <row r="120" spans="2:15" x14ac:dyDescent="0.2">
      <c r="F120" s="69"/>
    </row>
    <row r="121" spans="2:15" x14ac:dyDescent="0.2">
      <c r="F121" s="69"/>
    </row>
    <row r="122" spans="2:15" x14ac:dyDescent="0.2">
      <c r="F122" s="69"/>
    </row>
    <row r="123" spans="2:15" x14ac:dyDescent="0.2">
      <c r="F123" s="69"/>
    </row>
    <row r="124" spans="2:15" x14ac:dyDescent="0.2">
      <c r="F124" s="69"/>
    </row>
    <row r="125" spans="2:15" x14ac:dyDescent="0.2">
      <c r="F125" s="69"/>
    </row>
    <row r="126" spans="2:15" x14ac:dyDescent="0.2">
      <c r="F126" s="69"/>
    </row>
    <row r="127" spans="2:15" x14ac:dyDescent="0.2">
      <c r="F127" s="69"/>
    </row>
    <row r="128" spans="2:15" x14ac:dyDescent="0.2">
      <c r="F128" s="69"/>
    </row>
    <row r="129" spans="4:10" x14ac:dyDescent="0.2">
      <c r="F129" s="69"/>
    </row>
    <row r="130" spans="4:10" x14ac:dyDescent="0.2">
      <c r="F130" s="69"/>
    </row>
    <row r="131" spans="4:10" x14ac:dyDescent="0.2">
      <c r="F131" s="69"/>
    </row>
    <row r="132" spans="4:10" x14ac:dyDescent="0.2">
      <c r="F132" s="69"/>
    </row>
    <row r="133" spans="4:10" x14ac:dyDescent="0.2">
      <c r="F133" s="69"/>
    </row>
    <row r="134" spans="4:10" x14ac:dyDescent="0.2">
      <c r="F134" s="69"/>
    </row>
    <row r="135" spans="4:10" x14ac:dyDescent="0.2">
      <c r="F135" s="69"/>
    </row>
    <row r="136" spans="4:10" x14ac:dyDescent="0.2">
      <c r="F136" s="69"/>
    </row>
    <row r="137" spans="4:10" x14ac:dyDescent="0.2">
      <c r="F137" s="69"/>
    </row>
    <row r="138" spans="4:10" x14ac:dyDescent="0.2">
      <c r="D138" s="72"/>
      <c r="E138" s="72"/>
      <c r="F138" s="69"/>
    </row>
    <row r="139" spans="4:10" x14ac:dyDescent="0.2">
      <c r="D139" s="72"/>
      <c r="E139" s="88"/>
      <c r="F139" s="69"/>
    </row>
    <row r="140" spans="4:10" x14ac:dyDescent="0.2">
      <c r="D140" s="72"/>
      <c r="E140" s="72"/>
      <c r="F140" s="69"/>
    </row>
    <row r="141" spans="4:10" x14ac:dyDescent="0.2">
      <c r="D141" s="72"/>
      <c r="E141" s="72"/>
      <c r="F141" s="69"/>
      <c r="I141" s="60"/>
      <c r="J141" s="60"/>
    </row>
    <row r="142" spans="4:10" x14ac:dyDescent="0.2">
      <c r="F142" s="69"/>
      <c r="I142" s="60"/>
    </row>
    <row r="143" spans="4:10" x14ac:dyDescent="0.2">
      <c r="F143" s="69"/>
      <c r="I143" s="60"/>
    </row>
    <row r="144" spans="4:10" x14ac:dyDescent="0.2">
      <c r="F144" s="69"/>
      <c r="I144" s="60"/>
    </row>
    <row r="145" spans="6:9" x14ac:dyDescent="0.2">
      <c r="F145" s="69"/>
      <c r="I145" s="60"/>
    </row>
    <row r="146" spans="6:9" x14ac:dyDescent="0.2">
      <c r="F146" s="69"/>
      <c r="I146" s="60"/>
    </row>
    <row r="147" spans="6:9" x14ac:dyDescent="0.2">
      <c r="F147" s="69"/>
      <c r="I147" s="60"/>
    </row>
    <row r="148" spans="6:9" x14ac:dyDescent="0.2">
      <c r="F148" s="69"/>
      <c r="I148" s="60"/>
    </row>
    <row r="149" spans="6:9" x14ac:dyDescent="0.2">
      <c r="F149" s="69"/>
      <c r="I149" s="60"/>
    </row>
    <row r="150" spans="6:9" x14ac:dyDescent="0.2">
      <c r="F150" s="69"/>
      <c r="I150" s="60"/>
    </row>
    <row r="151" spans="6:9" x14ac:dyDescent="0.2">
      <c r="F151" s="69"/>
      <c r="I151" s="60"/>
    </row>
    <row r="152" spans="6:9" x14ac:dyDescent="0.2">
      <c r="F152" s="69"/>
      <c r="I152" s="60"/>
    </row>
    <row r="153" spans="6:9" x14ac:dyDescent="0.2">
      <c r="F153" s="69"/>
      <c r="I153" s="60"/>
    </row>
    <row r="154" spans="6:9" x14ac:dyDescent="0.2">
      <c r="F154" s="69"/>
      <c r="I154" s="60"/>
    </row>
    <row r="155" spans="6:9" x14ac:dyDescent="0.2">
      <c r="F155" s="69"/>
      <c r="I155" s="60"/>
    </row>
    <row r="156" spans="6:9" x14ac:dyDescent="0.2">
      <c r="F156" s="69"/>
      <c r="I156" s="60"/>
    </row>
    <row r="157" spans="6:9" x14ac:dyDescent="0.2">
      <c r="F157" s="69"/>
      <c r="I157" s="60"/>
    </row>
    <row r="158" spans="6:9" x14ac:dyDescent="0.2">
      <c r="F158" s="69"/>
      <c r="I158" s="60"/>
    </row>
    <row r="159" spans="6:9" x14ac:dyDescent="0.2">
      <c r="F159" s="69"/>
      <c r="I159" s="60"/>
    </row>
    <row r="160" spans="6:9" x14ac:dyDescent="0.2">
      <c r="F160" s="69"/>
      <c r="I160" s="60"/>
    </row>
    <row r="161" spans="10:10" x14ac:dyDescent="0.2">
      <c r="J161" s="70"/>
    </row>
  </sheetData>
  <mergeCells count="14">
    <mergeCell ref="K13:K15"/>
    <mergeCell ref="E14:E15"/>
    <mergeCell ref="B7:K7"/>
    <mergeCell ref="B8:K8"/>
    <mergeCell ref="B9:K9"/>
    <mergeCell ref="F14:F15"/>
    <mergeCell ref="D14:D15"/>
    <mergeCell ref="J13:J15"/>
    <mergeCell ref="B13:B15"/>
    <mergeCell ref="G13:G15"/>
    <mergeCell ref="H13:H15"/>
    <mergeCell ref="I13:I15"/>
    <mergeCell ref="C13:C15"/>
    <mergeCell ref="D13:F13"/>
  </mergeCells>
  <phoneticPr fontId="11" type="noConversion"/>
  <printOptions horizontalCentered="1" verticalCentered="1"/>
  <pageMargins left="0" right="0" top="0.19685039370078741" bottom="0.19685039370078741" header="0" footer="0"/>
  <pageSetup paperSize="9" scale="47" orientation="portrait" r:id="rId1"/>
  <headerFooter alignWithMargins="0"/>
  <ignoredErrors>
    <ignoredError sqref="D20:E20 D24:E24 D28:J28 D47:J47 D54:J54 D68:J68 D75:J75 D91:K91 D104:J104" formulaRange="1"/>
    <ignoredError sqref="K28 K47 K54 K68 K75 K104" formula="1" formulaRange="1"/>
    <ignoredError sqref="K32:K34 K45 K52 K73 K79 K112 K36 K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06B6-D7A8-4636-861D-01416966F918}">
  <dimension ref="A6:M119"/>
  <sheetViews>
    <sheetView showGridLines="0" view="pageBreakPreview" topLeftCell="D1" zoomScale="120" zoomScaleNormal="100" zoomScaleSheetLayoutView="120" workbookViewId="0">
      <pane ySplit="17" topLeftCell="A18" activePane="bottomLeft" state="frozen"/>
      <selection activeCell="D1" sqref="D1"/>
      <selection pane="bottomLeft" activeCell="H112" sqref="H112"/>
    </sheetView>
  </sheetViews>
  <sheetFormatPr baseColWidth="10" defaultColWidth="11.44140625" defaultRowHeight="11.4" x14ac:dyDescent="0.2"/>
  <cols>
    <col min="1" max="3" width="2.88671875" style="1" hidden="1" customWidth="1"/>
    <col min="4" max="4" width="56" style="7" customWidth="1"/>
    <col min="5" max="5" width="12" style="7" customWidth="1"/>
    <col min="6" max="6" width="11.88671875" style="60" customWidth="1"/>
    <col min="7" max="7" width="12.109375" style="2" customWidth="1"/>
    <col min="8" max="8" width="12.5546875" style="60" customWidth="1"/>
    <col min="9" max="9" width="13.33203125" style="60" customWidth="1"/>
    <col min="10" max="10" width="13.6640625" style="60" customWidth="1"/>
    <col min="11" max="11" width="12.88671875" style="69" customWidth="1"/>
    <col min="12" max="12" width="11.5546875" style="1" customWidth="1"/>
    <col min="13" max="13" width="10.88671875" style="1" customWidth="1"/>
    <col min="14" max="16384" width="11.44140625" style="1"/>
  </cols>
  <sheetData>
    <row r="6" spans="4:13" ht="15" customHeight="1" x14ac:dyDescent="0.25">
      <c r="D6" s="151" t="s">
        <v>35</v>
      </c>
      <c r="E6" s="151"/>
      <c r="F6" s="151"/>
      <c r="G6" s="151"/>
      <c r="H6" s="151"/>
      <c r="I6" s="151"/>
      <c r="J6" s="151"/>
      <c r="K6" s="151"/>
      <c r="L6" s="151"/>
      <c r="M6" s="151"/>
    </row>
    <row r="7" spans="4:13" ht="12" customHeight="1" x14ac:dyDescent="0.25">
      <c r="D7" s="151" t="s">
        <v>48</v>
      </c>
      <c r="E7" s="151"/>
      <c r="F7" s="151"/>
      <c r="G7" s="151"/>
      <c r="H7" s="151"/>
      <c r="I7" s="151"/>
      <c r="J7" s="151"/>
      <c r="K7" s="151"/>
      <c r="L7" s="151"/>
      <c r="M7" s="151"/>
    </row>
    <row r="8" spans="4:13" ht="12" customHeight="1" x14ac:dyDescent="0.25">
      <c r="D8" s="151" t="s">
        <v>114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4:13" ht="3" customHeight="1" x14ac:dyDescent="0.2">
      <c r="D9" s="2"/>
      <c r="E9" s="2"/>
      <c r="H9" s="77"/>
      <c r="K9" s="60"/>
      <c r="L9" s="2"/>
      <c r="M9" s="2"/>
    </row>
    <row r="10" spans="4:13" ht="16.5" customHeight="1" x14ac:dyDescent="0.2">
      <c r="D10" s="4" t="s">
        <v>26</v>
      </c>
      <c r="E10" s="4"/>
      <c r="K10" s="60"/>
      <c r="L10" s="2"/>
      <c r="M10" s="105"/>
    </row>
    <row r="11" spans="4:13" ht="3" customHeight="1" thickBot="1" x14ac:dyDescent="0.3">
      <c r="D11" s="5"/>
      <c r="E11" s="5"/>
      <c r="K11" s="60"/>
      <c r="L11" s="2"/>
      <c r="M11" s="2"/>
    </row>
    <row r="12" spans="4:13" ht="24" customHeight="1" thickBot="1" x14ac:dyDescent="0.25">
      <c r="D12" s="140" t="s">
        <v>0</v>
      </c>
      <c r="E12" s="140" t="s">
        <v>46</v>
      </c>
      <c r="F12" s="146" t="s">
        <v>1</v>
      </c>
      <c r="G12" s="147"/>
      <c r="H12" s="148"/>
      <c r="I12" s="143" t="s">
        <v>13</v>
      </c>
      <c r="J12" s="143" t="s">
        <v>16</v>
      </c>
      <c r="K12" s="143" t="s">
        <v>14</v>
      </c>
      <c r="L12" s="143" t="s">
        <v>15</v>
      </c>
      <c r="M12" s="143" t="s">
        <v>120</v>
      </c>
    </row>
    <row r="13" spans="4:13" ht="18.75" customHeight="1" x14ac:dyDescent="0.2">
      <c r="D13" s="141"/>
      <c r="E13" s="141"/>
      <c r="F13" s="149" t="s">
        <v>117</v>
      </c>
      <c r="G13" s="149" t="s">
        <v>118</v>
      </c>
      <c r="H13" s="149" t="s">
        <v>119</v>
      </c>
      <c r="I13" s="144"/>
      <c r="J13" s="144"/>
      <c r="K13" s="144"/>
      <c r="L13" s="144"/>
      <c r="M13" s="144"/>
    </row>
    <row r="14" spans="4:13" ht="21" customHeight="1" thickBot="1" x14ac:dyDescent="0.25">
      <c r="D14" s="142"/>
      <c r="E14" s="142"/>
      <c r="F14" s="150"/>
      <c r="G14" s="150"/>
      <c r="H14" s="150"/>
      <c r="I14" s="145"/>
      <c r="J14" s="145"/>
      <c r="K14" s="145"/>
      <c r="L14" s="145"/>
      <c r="M14" s="145"/>
    </row>
    <row r="15" spans="4:13" ht="8.25" customHeight="1" thickBot="1" x14ac:dyDescent="0.25">
      <c r="E15" s="2"/>
      <c r="F15" s="83"/>
      <c r="G15" s="8"/>
      <c r="H15" s="78"/>
      <c r="I15" s="78"/>
      <c r="J15" s="83"/>
      <c r="K15" s="60"/>
      <c r="L15" s="2"/>
      <c r="M15" s="3"/>
    </row>
    <row r="16" spans="4:13" ht="21" customHeight="1" thickBot="1" x14ac:dyDescent="0.25">
      <c r="D16" s="9" t="s">
        <v>2</v>
      </c>
      <c r="E16" s="47"/>
      <c r="F16" s="61">
        <f t="shared" ref="F16:M16" si="0">+F18+F89</f>
        <v>1278729</v>
      </c>
      <c r="G16" s="61">
        <f t="shared" si="0"/>
        <v>748566</v>
      </c>
      <c r="H16" s="61">
        <f t="shared" si="0"/>
        <v>11936485.24994</v>
      </c>
      <c r="I16" s="61">
        <f t="shared" si="0"/>
        <v>3013550.3379899999</v>
      </c>
      <c r="J16" s="61">
        <f t="shared" si="0"/>
        <v>11906020.439999999</v>
      </c>
      <c r="K16" s="61">
        <f t="shared" si="0"/>
        <v>13405479.166409204</v>
      </c>
      <c r="L16" s="61">
        <f t="shared" si="0"/>
        <v>290320.99274099997</v>
      </c>
      <c r="M16" s="61">
        <f t="shared" si="0"/>
        <v>40551856.187080197</v>
      </c>
    </row>
    <row r="17" spans="4:13" ht="5.0999999999999996" customHeight="1" thickBot="1" x14ac:dyDescent="0.25">
      <c r="D17" s="43"/>
      <c r="E17" s="48"/>
      <c r="F17" s="86"/>
      <c r="G17" s="27"/>
      <c r="H17" s="62"/>
      <c r="I17" s="62"/>
      <c r="J17" s="62"/>
      <c r="K17" s="62"/>
      <c r="L17" s="27"/>
      <c r="M17" s="44"/>
    </row>
    <row r="18" spans="4:13" ht="14.25" customHeight="1" thickBot="1" x14ac:dyDescent="0.25">
      <c r="D18" s="33" t="s">
        <v>3</v>
      </c>
      <c r="E18" s="49"/>
      <c r="F18" s="61">
        <f t="shared" ref="F18:M18" si="1">+F19+F23+F27+F31+F33+F35+F38+F44+F46+F51+F53+F67+F72+F74+F78+F86</f>
        <v>1278682</v>
      </c>
      <c r="G18" s="61">
        <f t="shared" si="1"/>
        <v>748520</v>
      </c>
      <c r="H18" s="61">
        <f t="shared" si="1"/>
        <v>11936156.40794</v>
      </c>
      <c r="I18" s="61">
        <f t="shared" si="1"/>
        <v>2901621.3487</v>
      </c>
      <c r="J18" s="61">
        <f t="shared" si="1"/>
        <v>11906020.439999999</v>
      </c>
      <c r="K18" s="61">
        <f t="shared" si="1"/>
        <v>13401390.886409204</v>
      </c>
      <c r="L18" s="61">
        <f t="shared" si="1"/>
        <v>290094.14274099999</v>
      </c>
      <c r="M18" s="61">
        <f t="shared" si="1"/>
        <v>40435283.225790195</v>
      </c>
    </row>
    <row r="19" spans="4:13" ht="14.25" customHeight="1" x14ac:dyDescent="0.2">
      <c r="D19" s="132" t="s">
        <v>17</v>
      </c>
      <c r="E19" s="50"/>
      <c r="F19" s="63">
        <f>+SUM(F20:F21)</f>
        <v>0</v>
      </c>
      <c r="G19" s="63">
        <f>+SUM(G20:G21)</f>
        <v>0</v>
      </c>
      <c r="H19" s="63">
        <f t="shared" ref="H19:M19" si="2">+SUM(H20:H22)</f>
        <v>0</v>
      </c>
      <c r="I19" s="63">
        <f t="shared" si="2"/>
        <v>0</v>
      </c>
      <c r="J19" s="63">
        <f t="shared" si="2"/>
        <v>0</v>
      </c>
      <c r="K19" s="63">
        <f t="shared" si="2"/>
        <v>1567386.8769999999</v>
      </c>
      <c r="L19" s="63">
        <f t="shared" si="2"/>
        <v>0</v>
      </c>
      <c r="M19" s="63">
        <f t="shared" si="2"/>
        <v>1567386.8769999999</v>
      </c>
    </row>
    <row r="20" spans="4:13" ht="14.25" customHeight="1" x14ac:dyDescent="0.2">
      <c r="D20" s="120" t="s">
        <v>70</v>
      </c>
      <c r="E20" s="51" t="s">
        <v>47</v>
      </c>
      <c r="F20" s="64">
        <v>0</v>
      </c>
      <c r="G20" s="18">
        <v>0</v>
      </c>
      <c r="H20" s="18">
        <v>0</v>
      </c>
      <c r="I20" s="18">
        <v>0</v>
      </c>
      <c r="J20" s="64">
        <v>0</v>
      </c>
      <c r="K20" s="64">
        <v>51784.9</v>
      </c>
      <c r="L20" s="64">
        <v>0</v>
      </c>
      <c r="M20" s="45">
        <f>+SUM(H20:L20)</f>
        <v>51784.9</v>
      </c>
    </row>
    <row r="21" spans="4:13" ht="14.25" customHeight="1" x14ac:dyDescent="0.2">
      <c r="D21" s="120" t="s">
        <v>71</v>
      </c>
      <c r="E21" s="51" t="s">
        <v>47</v>
      </c>
      <c r="F21" s="64">
        <v>0</v>
      </c>
      <c r="G21" s="64">
        <v>0</v>
      </c>
      <c r="H21" s="18">
        <v>0</v>
      </c>
      <c r="I21" s="18">
        <v>0</v>
      </c>
      <c r="J21" s="64">
        <v>0</v>
      </c>
      <c r="K21" s="64">
        <v>1475790.868</v>
      </c>
      <c r="L21" s="64">
        <v>0</v>
      </c>
      <c r="M21" s="45">
        <f>+SUM(H21:L21)</f>
        <v>1475790.868</v>
      </c>
    </row>
    <row r="22" spans="4:13" ht="14.25" customHeight="1" x14ac:dyDescent="0.2">
      <c r="D22" s="120" t="s">
        <v>110</v>
      </c>
      <c r="E22" s="51" t="s">
        <v>47</v>
      </c>
      <c r="F22" s="64">
        <v>0</v>
      </c>
      <c r="G22" s="64">
        <v>0</v>
      </c>
      <c r="H22" s="18">
        <v>0</v>
      </c>
      <c r="I22" s="18">
        <v>0</v>
      </c>
      <c r="J22" s="64">
        <v>0</v>
      </c>
      <c r="K22" s="64">
        <v>39811.108999999997</v>
      </c>
      <c r="L22" s="64">
        <v>0</v>
      </c>
      <c r="M22" s="45">
        <f>+SUM(H22:L22)</f>
        <v>39811.108999999997</v>
      </c>
    </row>
    <row r="23" spans="4:13" s="12" customFormat="1" ht="14.25" customHeight="1" x14ac:dyDescent="0.2">
      <c r="D23" s="121" t="s">
        <v>29</v>
      </c>
      <c r="E23" s="52"/>
      <c r="F23" s="65">
        <f t="shared" ref="F23:M23" si="3">+SUM(F24:F26)</f>
        <v>137647</v>
      </c>
      <c r="G23" s="65">
        <f t="shared" si="3"/>
        <v>75342</v>
      </c>
      <c r="H23" s="65">
        <f t="shared" si="3"/>
        <v>252246.07700000002</v>
      </c>
      <c r="I23" s="65">
        <f t="shared" si="3"/>
        <v>36568.9</v>
      </c>
      <c r="J23" s="65">
        <f t="shared" si="3"/>
        <v>618883.01</v>
      </c>
      <c r="K23" s="65">
        <f t="shared" si="3"/>
        <v>23342.755999999998</v>
      </c>
      <c r="L23" s="65">
        <f t="shared" si="3"/>
        <v>0</v>
      </c>
      <c r="M23" s="65">
        <f t="shared" si="3"/>
        <v>931040.74300000002</v>
      </c>
    </row>
    <row r="24" spans="4:13" s="12" customFormat="1" ht="14.25" customHeight="1" x14ac:dyDescent="0.2">
      <c r="D24" s="120" t="s">
        <v>30</v>
      </c>
      <c r="E24" s="51" t="s">
        <v>45</v>
      </c>
      <c r="F24" s="64">
        <v>137647</v>
      </c>
      <c r="G24" s="18">
        <v>75342</v>
      </c>
      <c r="H24" s="64">
        <v>252246.07700000002</v>
      </c>
      <c r="I24" s="64">
        <v>36568.9</v>
      </c>
      <c r="J24" s="64">
        <v>618883.01</v>
      </c>
      <c r="K24" s="64">
        <v>0</v>
      </c>
      <c r="L24" s="64">
        <v>0</v>
      </c>
      <c r="M24" s="45">
        <f>+SUM(H24:L24)</f>
        <v>907697.98699999996</v>
      </c>
    </row>
    <row r="25" spans="4:13" s="12" customFormat="1" ht="14.25" customHeight="1" x14ac:dyDescent="0.2">
      <c r="D25" s="120" t="s">
        <v>72</v>
      </c>
      <c r="E25" s="51" t="s">
        <v>47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45">
        <f>+SUM(H25:L25)</f>
        <v>0</v>
      </c>
    </row>
    <row r="26" spans="4:13" s="12" customFormat="1" ht="14.25" customHeight="1" x14ac:dyDescent="0.2">
      <c r="D26" s="120" t="s">
        <v>122</v>
      </c>
      <c r="E26" s="51" t="s">
        <v>47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23342.755999999998</v>
      </c>
      <c r="L26" s="64">
        <v>0</v>
      </c>
      <c r="M26" s="45">
        <f>+SUM(H26:L26)</f>
        <v>23342.755999999998</v>
      </c>
    </row>
    <row r="27" spans="4:13" s="12" customFormat="1" ht="14.25" customHeight="1" x14ac:dyDescent="0.2">
      <c r="D27" s="121" t="s">
        <v>18</v>
      </c>
      <c r="E27" s="52"/>
      <c r="F27" s="65">
        <f>+SUM(F28:F30)</f>
        <v>0</v>
      </c>
      <c r="G27" s="65">
        <f t="shared" ref="G27:M27" si="4">+SUM(G28:G30)</f>
        <v>0</v>
      </c>
      <c r="H27" s="65">
        <f t="shared" si="4"/>
        <v>0</v>
      </c>
      <c r="I27" s="65">
        <f t="shared" si="4"/>
        <v>0</v>
      </c>
      <c r="J27" s="65">
        <f t="shared" si="4"/>
        <v>0</v>
      </c>
      <c r="K27" s="65">
        <f t="shared" si="4"/>
        <v>898041.33000000007</v>
      </c>
      <c r="L27" s="65">
        <f t="shared" si="4"/>
        <v>0</v>
      </c>
      <c r="M27" s="65">
        <f t="shared" si="4"/>
        <v>898041.33000000007</v>
      </c>
    </row>
    <row r="28" spans="4:13" s="12" customFormat="1" ht="14.25" customHeight="1" x14ac:dyDescent="0.2">
      <c r="D28" s="120" t="s">
        <v>73</v>
      </c>
      <c r="E28" s="51" t="s">
        <v>47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898041.33000000007</v>
      </c>
      <c r="L28" s="64">
        <v>0</v>
      </c>
      <c r="M28" s="45">
        <f>+SUM(H28:L28)</f>
        <v>898041.33000000007</v>
      </c>
    </row>
    <row r="29" spans="4:13" s="12" customFormat="1" ht="14.25" customHeight="1" x14ac:dyDescent="0.2">
      <c r="D29" s="120" t="s">
        <v>54</v>
      </c>
      <c r="E29" s="51" t="s">
        <v>47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45">
        <f t="shared" ref="M29:M87" si="5">+SUM(H29:L29)</f>
        <v>0</v>
      </c>
    </row>
    <row r="30" spans="4:13" s="12" customFormat="1" ht="14.25" customHeight="1" x14ac:dyDescent="0.2">
      <c r="D30" s="120" t="s">
        <v>74</v>
      </c>
      <c r="E30" s="51" t="s">
        <v>47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45">
        <f t="shared" si="5"/>
        <v>0</v>
      </c>
    </row>
    <row r="31" spans="4:13" s="12" customFormat="1" ht="14.25" customHeight="1" x14ac:dyDescent="0.2">
      <c r="D31" s="121" t="s">
        <v>19</v>
      </c>
      <c r="E31" s="52"/>
      <c r="F31" s="65">
        <f>+F32</f>
        <v>0</v>
      </c>
      <c r="G31" s="65">
        <f t="shared" ref="G31:M31" si="6">+G32</f>
        <v>0</v>
      </c>
      <c r="H31" s="65">
        <f t="shared" si="6"/>
        <v>0</v>
      </c>
      <c r="I31" s="65">
        <f t="shared" si="6"/>
        <v>0</v>
      </c>
      <c r="J31" s="65">
        <f t="shared" si="6"/>
        <v>0</v>
      </c>
      <c r="K31" s="65">
        <f t="shared" si="6"/>
        <v>0</v>
      </c>
      <c r="L31" s="65">
        <f t="shared" si="6"/>
        <v>0</v>
      </c>
      <c r="M31" s="65">
        <f t="shared" si="6"/>
        <v>0</v>
      </c>
    </row>
    <row r="32" spans="4:13" s="12" customFormat="1" ht="14.25" customHeight="1" x14ac:dyDescent="0.2">
      <c r="D32" s="73" t="s">
        <v>75</v>
      </c>
      <c r="E32" s="93" t="s">
        <v>47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45">
        <f t="shared" si="5"/>
        <v>0</v>
      </c>
    </row>
    <row r="33" spans="2:13" s="12" customFormat="1" ht="14.25" customHeight="1" x14ac:dyDescent="0.2">
      <c r="D33" s="121" t="s">
        <v>32</v>
      </c>
      <c r="E33" s="52"/>
      <c r="F33" s="65">
        <f>+F34</f>
        <v>0</v>
      </c>
      <c r="G33" s="65">
        <f t="shared" ref="G33:M33" si="7">+G34</f>
        <v>0</v>
      </c>
      <c r="H33" s="65">
        <f t="shared" si="7"/>
        <v>0</v>
      </c>
      <c r="I33" s="65">
        <f t="shared" si="7"/>
        <v>0</v>
      </c>
      <c r="J33" s="65">
        <f t="shared" si="7"/>
        <v>0</v>
      </c>
      <c r="K33" s="65">
        <f t="shared" si="7"/>
        <v>0</v>
      </c>
      <c r="L33" s="65">
        <f t="shared" si="7"/>
        <v>0</v>
      </c>
      <c r="M33" s="65">
        <f t="shared" si="7"/>
        <v>0</v>
      </c>
    </row>
    <row r="34" spans="2:13" s="12" customFormat="1" ht="14.25" customHeight="1" x14ac:dyDescent="0.2">
      <c r="D34" s="122" t="s">
        <v>31</v>
      </c>
      <c r="E34" s="51" t="s">
        <v>45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45">
        <f t="shared" si="5"/>
        <v>0</v>
      </c>
    </row>
    <row r="35" spans="2:13" s="12" customFormat="1" ht="14.25" customHeight="1" x14ac:dyDescent="0.2">
      <c r="D35" s="121" t="s">
        <v>4</v>
      </c>
      <c r="E35" s="52"/>
      <c r="F35" s="65">
        <f>+SUM(F36:F37)</f>
        <v>5750</v>
      </c>
      <c r="G35" s="65">
        <f t="shared" ref="G35:M35" si="8">+SUM(G36:G37)</f>
        <v>2924</v>
      </c>
      <c r="H35" s="65">
        <f t="shared" si="8"/>
        <v>313.38999999999993</v>
      </c>
      <c r="I35" s="65">
        <f t="shared" si="8"/>
        <v>12720.73</v>
      </c>
      <c r="J35" s="65">
        <f t="shared" si="8"/>
        <v>1971951.59</v>
      </c>
      <c r="K35" s="65">
        <f t="shared" si="8"/>
        <v>0</v>
      </c>
      <c r="L35" s="65">
        <f t="shared" si="8"/>
        <v>0</v>
      </c>
      <c r="M35" s="65">
        <f t="shared" si="8"/>
        <v>1984985.7100000002</v>
      </c>
    </row>
    <row r="36" spans="2:13" s="12" customFormat="1" ht="14.25" customHeight="1" x14ac:dyDescent="0.2">
      <c r="D36" s="73" t="s">
        <v>76</v>
      </c>
      <c r="E36" s="93" t="s">
        <v>47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45">
        <f t="shared" si="5"/>
        <v>0</v>
      </c>
    </row>
    <row r="37" spans="2:13" s="12" customFormat="1" ht="14.25" customHeight="1" x14ac:dyDescent="0.3">
      <c r="B37" s="101"/>
      <c r="C37" s="102"/>
      <c r="D37" s="73" t="s">
        <v>77</v>
      </c>
      <c r="E37" s="104" t="s">
        <v>45</v>
      </c>
      <c r="F37" s="64">
        <v>5750</v>
      </c>
      <c r="G37" s="64">
        <v>2924</v>
      </c>
      <c r="H37" s="64">
        <v>313.38999999999993</v>
      </c>
      <c r="I37" s="64">
        <v>12720.73</v>
      </c>
      <c r="J37" s="64">
        <v>1971951.59</v>
      </c>
      <c r="K37" s="64">
        <v>0</v>
      </c>
      <c r="L37" s="64">
        <v>0</v>
      </c>
      <c r="M37" s="45">
        <f t="shared" si="5"/>
        <v>1984985.7100000002</v>
      </c>
    </row>
    <row r="38" spans="2:13" s="12" customFormat="1" ht="14.25" customHeight="1" x14ac:dyDescent="0.2">
      <c r="D38" s="121" t="s">
        <v>11</v>
      </c>
      <c r="E38" s="52"/>
      <c r="F38" s="65">
        <f>+SUM(F39:F43)</f>
        <v>0</v>
      </c>
      <c r="G38" s="65">
        <f t="shared" ref="G38:M38" si="9">+SUM(G39:G43)</f>
        <v>0</v>
      </c>
      <c r="H38" s="65">
        <f t="shared" si="9"/>
        <v>0</v>
      </c>
      <c r="I38" s="65">
        <f t="shared" si="9"/>
        <v>342395.59400000004</v>
      </c>
      <c r="J38" s="65">
        <f t="shared" si="9"/>
        <v>31319.4</v>
      </c>
      <c r="K38" s="65">
        <f t="shared" si="9"/>
        <v>0</v>
      </c>
      <c r="L38" s="65">
        <f t="shared" si="9"/>
        <v>0</v>
      </c>
      <c r="M38" s="65">
        <f t="shared" si="9"/>
        <v>373714.99400000006</v>
      </c>
    </row>
    <row r="39" spans="2:13" s="12" customFormat="1" ht="14.25" customHeight="1" x14ac:dyDescent="0.2">
      <c r="D39" s="73" t="s">
        <v>49</v>
      </c>
      <c r="E39" s="51" t="s">
        <v>45</v>
      </c>
      <c r="F39" s="64">
        <v>0</v>
      </c>
      <c r="G39" s="64">
        <v>0</v>
      </c>
      <c r="H39" s="64">
        <v>0</v>
      </c>
      <c r="I39" s="64">
        <v>29313.49</v>
      </c>
      <c r="J39" s="64">
        <v>1619.3999999999999</v>
      </c>
      <c r="K39" s="64">
        <v>0</v>
      </c>
      <c r="L39" s="64">
        <v>0</v>
      </c>
      <c r="M39" s="45">
        <f t="shared" si="5"/>
        <v>30932.890000000003</v>
      </c>
    </row>
    <row r="40" spans="2:13" s="12" customFormat="1" ht="14.25" customHeight="1" x14ac:dyDescent="0.2">
      <c r="D40" s="120" t="s">
        <v>20</v>
      </c>
      <c r="E40" s="51" t="s">
        <v>47</v>
      </c>
      <c r="F40" s="64">
        <v>0</v>
      </c>
      <c r="G40" s="64">
        <v>0</v>
      </c>
      <c r="H40" s="64">
        <v>0</v>
      </c>
      <c r="I40" s="64">
        <v>313082.10400000005</v>
      </c>
      <c r="J40" s="64">
        <v>29700</v>
      </c>
      <c r="K40" s="64">
        <v>0</v>
      </c>
      <c r="L40" s="64">
        <v>0</v>
      </c>
      <c r="M40" s="45">
        <f t="shared" si="5"/>
        <v>342782.10400000005</v>
      </c>
    </row>
    <row r="41" spans="2:13" s="12" customFormat="1" ht="14.25" customHeight="1" x14ac:dyDescent="0.2">
      <c r="D41" s="73" t="s">
        <v>78</v>
      </c>
      <c r="E41" s="51" t="s">
        <v>47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45">
        <f t="shared" si="5"/>
        <v>0</v>
      </c>
    </row>
    <row r="42" spans="2:13" s="12" customFormat="1" ht="14.25" customHeight="1" x14ac:dyDescent="0.2">
      <c r="D42" s="73" t="s">
        <v>79</v>
      </c>
      <c r="E42" s="51" t="s">
        <v>47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45">
        <f t="shared" si="5"/>
        <v>0</v>
      </c>
    </row>
    <row r="43" spans="2:13" s="12" customFormat="1" ht="14.25" customHeight="1" x14ac:dyDescent="0.2">
      <c r="D43" s="120" t="s">
        <v>80</v>
      </c>
      <c r="E43" s="51" t="s">
        <v>47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45">
        <f t="shared" si="5"/>
        <v>0</v>
      </c>
    </row>
    <row r="44" spans="2:13" s="12" customFormat="1" ht="14.25" customHeight="1" x14ac:dyDescent="0.2">
      <c r="D44" s="123" t="s">
        <v>44</v>
      </c>
      <c r="E44" s="53"/>
      <c r="F44" s="65">
        <f>+F45</f>
        <v>0</v>
      </c>
      <c r="G44" s="65">
        <f t="shared" ref="G44:M44" si="10">+G45</f>
        <v>0</v>
      </c>
      <c r="H44" s="65">
        <f t="shared" si="10"/>
        <v>0</v>
      </c>
      <c r="I44" s="65">
        <f t="shared" si="10"/>
        <v>0</v>
      </c>
      <c r="J44" s="65">
        <f t="shared" si="10"/>
        <v>0</v>
      </c>
      <c r="K44" s="65">
        <f t="shared" si="10"/>
        <v>0</v>
      </c>
      <c r="L44" s="65">
        <f t="shared" si="10"/>
        <v>0</v>
      </c>
      <c r="M44" s="65">
        <f t="shared" si="10"/>
        <v>0</v>
      </c>
    </row>
    <row r="45" spans="2:13" s="12" customFormat="1" ht="14.25" customHeight="1" x14ac:dyDescent="0.2">
      <c r="D45" s="124" t="s">
        <v>55</v>
      </c>
      <c r="E45" s="51" t="s">
        <v>47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45">
        <f t="shared" si="5"/>
        <v>0</v>
      </c>
    </row>
    <row r="46" spans="2:13" s="12" customFormat="1" ht="14.25" customHeight="1" x14ac:dyDescent="0.2">
      <c r="D46" s="121" t="s">
        <v>12</v>
      </c>
      <c r="E46" s="52"/>
      <c r="F46" s="65">
        <f>+SUM(F47:F50)</f>
        <v>0</v>
      </c>
      <c r="G46" s="65">
        <f t="shared" ref="G46:M46" si="11">+SUM(G47:G50)</f>
        <v>0</v>
      </c>
      <c r="H46" s="65">
        <f t="shared" si="11"/>
        <v>0</v>
      </c>
      <c r="I46" s="65">
        <f t="shared" si="11"/>
        <v>0</v>
      </c>
      <c r="J46" s="65">
        <f t="shared" si="11"/>
        <v>0</v>
      </c>
      <c r="K46" s="65">
        <f t="shared" si="11"/>
        <v>0</v>
      </c>
      <c r="L46" s="65">
        <f t="shared" si="11"/>
        <v>0</v>
      </c>
      <c r="M46" s="65">
        <f t="shared" si="11"/>
        <v>0</v>
      </c>
    </row>
    <row r="47" spans="2:13" s="12" customFormat="1" ht="14.25" customHeight="1" x14ac:dyDescent="0.2">
      <c r="D47" s="73" t="s">
        <v>36</v>
      </c>
      <c r="E47" s="51" t="s">
        <v>45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45">
        <f t="shared" si="5"/>
        <v>0</v>
      </c>
    </row>
    <row r="48" spans="2:13" s="12" customFormat="1" ht="14.25" customHeight="1" x14ac:dyDescent="0.2">
      <c r="D48" s="73" t="s">
        <v>37</v>
      </c>
      <c r="E48" s="51" t="s">
        <v>47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45">
        <f t="shared" si="5"/>
        <v>0</v>
      </c>
    </row>
    <row r="49" spans="4:13" s="12" customFormat="1" ht="14.25" customHeight="1" x14ac:dyDescent="0.2">
      <c r="D49" s="73" t="s">
        <v>38</v>
      </c>
      <c r="E49" s="51" t="s">
        <v>47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45">
        <f t="shared" si="5"/>
        <v>0</v>
      </c>
    </row>
    <row r="50" spans="4:13" ht="14.25" customHeight="1" x14ac:dyDescent="0.2">
      <c r="D50" s="73" t="s">
        <v>81</v>
      </c>
      <c r="E50" s="51" t="s">
        <v>47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45">
        <f t="shared" si="5"/>
        <v>0</v>
      </c>
    </row>
    <row r="51" spans="4:13" s="12" customFormat="1" ht="14.25" customHeight="1" x14ac:dyDescent="0.2">
      <c r="D51" s="121" t="s">
        <v>33</v>
      </c>
      <c r="E51" s="52"/>
      <c r="F51" s="65">
        <f>+F52</f>
        <v>0</v>
      </c>
      <c r="G51" s="65">
        <f t="shared" ref="G51:M51" si="12">+G52</f>
        <v>0</v>
      </c>
      <c r="H51" s="65">
        <f t="shared" si="12"/>
        <v>0</v>
      </c>
      <c r="I51" s="65">
        <f t="shared" si="12"/>
        <v>0</v>
      </c>
      <c r="J51" s="65">
        <f t="shared" si="12"/>
        <v>0</v>
      </c>
      <c r="K51" s="65">
        <f t="shared" si="12"/>
        <v>0</v>
      </c>
      <c r="L51" s="65">
        <f t="shared" si="12"/>
        <v>0</v>
      </c>
      <c r="M51" s="65">
        <f t="shared" si="12"/>
        <v>0</v>
      </c>
    </row>
    <row r="52" spans="4:13" s="12" customFormat="1" ht="14.25" customHeight="1" x14ac:dyDescent="0.2">
      <c r="D52" s="122" t="s">
        <v>39</v>
      </c>
      <c r="E52" s="54" t="s">
        <v>45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45">
        <f t="shared" si="5"/>
        <v>0</v>
      </c>
    </row>
    <row r="53" spans="4:13" s="12" customFormat="1" ht="14.25" customHeight="1" x14ac:dyDescent="0.2">
      <c r="D53" s="121" t="s">
        <v>5</v>
      </c>
      <c r="E53" s="52"/>
      <c r="F53" s="65">
        <f>+SUM(F54:F66)</f>
        <v>1085810</v>
      </c>
      <c r="G53" s="65">
        <f t="shared" ref="G53:M53" si="13">+SUM(G54:G66)</f>
        <v>642209</v>
      </c>
      <c r="H53" s="65">
        <f t="shared" si="13"/>
        <v>11542658.104939999</v>
      </c>
      <c r="I53" s="65">
        <f t="shared" si="13"/>
        <v>2055162.9591000001</v>
      </c>
      <c r="J53" s="65">
        <f t="shared" si="13"/>
        <v>6287595.8600000003</v>
      </c>
      <c r="K53" s="65">
        <f t="shared" si="13"/>
        <v>8906239.3311052024</v>
      </c>
      <c r="L53" s="65">
        <f t="shared" si="13"/>
        <v>271928.85889999999</v>
      </c>
      <c r="M53" s="65">
        <f t="shared" si="13"/>
        <v>29063585.114045199</v>
      </c>
    </row>
    <row r="54" spans="4:13" s="12" customFormat="1" ht="14.25" customHeight="1" x14ac:dyDescent="0.2">
      <c r="D54" s="120" t="s">
        <v>82</v>
      </c>
      <c r="E54" s="51" t="s">
        <v>47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45">
        <f t="shared" si="5"/>
        <v>0</v>
      </c>
    </row>
    <row r="55" spans="4:13" s="12" customFormat="1" ht="14.25" customHeight="1" x14ac:dyDescent="0.2">
      <c r="D55" s="120" t="s">
        <v>58</v>
      </c>
      <c r="E55" s="51" t="s">
        <v>47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4780935.8290000008</v>
      </c>
      <c r="L55" s="64">
        <v>0</v>
      </c>
      <c r="M55" s="45">
        <f t="shared" si="5"/>
        <v>4780935.8290000008</v>
      </c>
    </row>
    <row r="56" spans="4:13" s="12" customFormat="1" ht="14.25" customHeight="1" x14ac:dyDescent="0.2">
      <c r="D56" s="125" t="s">
        <v>59</v>
      </c>
      <c r="E56" s="51" t="s">
        <v>47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323453.598</v>
      </c>
      <c r="L56" s="64">
        <v>0</v>
      </c>
      <c r="M56" s="45">
        <f t="shared" si="5"/>
        <v>323453.598</v>
      </c>
    </row>
    <row r="57" spans="4:13" ht="14.25" customHeight="1" x14ac:dyDescent="0.2">
      <c r="D57" s="73" t="s">
        <v>105</v>
      </c>
      <c r="E57" s="51" t="s">
        <v>47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1518979.1781052004</v>
      </c>
      <c r="L57" s="64">
        <v>0</v>
      </c>
      <c r="M57" s="45">
        <f t="shared" si="5"/>
        <v>1518979.1781052004</v>
      </c>
    </row>
    <row r="58" spans="4:13" s="75" customFormat="1" ht="14.25" customHeight="1" x14ac:dyDescent="0.2">
      <c r="D58" s="73" t="s">
        <v>40</v>
      </c>
      <c r="E58" s="74" t="s">
        <v>47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45">
        <f t="shared" si="5"/>
        <v>0</v>
      </c>
    </row>
    <row r="59" spans="4:13" s="12" customFormat="1" ht="14.25" customHeight="1" x14ac:dyDescent="0.2">
      <c r="D59" s="120" t="s">
        <v>60</v>
      </c>
      <c r="E59" s="51" t="s">
        <v>47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18426.355</v>
      </c>
      <c r="L59" s="64">
        <v>0</v>
      </c>
      <c r="M59" s="45">
        <f t="shared" si="5"/>
        <v>18426.355</v>
      </c>
    </row>
    <row r="60" spans="4:13" s="6" customFormat="1" ht="14.25" customHeight="1" x14ac:dyDescent="0.2">
      <c r="D60" s="73" t="s">
        <v>57</v>
      </c>
      <c r="E60" s="51" t="s">
        <v>47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18">
        <v>0</v>
      </c>
      <c r="L60" s="64">
        <v>0</v>
      </c>
      <c r="M60" s="45">
        <f t="shared" si="5"/>
        <v>0</v>
      </c>
    </row>
    <row r="61" spans="4:13" ht="14.25" customHeight="1" x14ac:dyDescent="0.2">
      <c r="D61" s="73" t="s">
        <v>61</v>
      </c>
      <c r="E61" s="51" t="s">
        <v>47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18">
        <v>0</v>
      </c>
      <c r="L61" s="64">
        <v>0</v>
      </c>
      <c r="M61" s="45">
        <f t="shared" si="5"/>
        <v>0</v>
      </c>
    </row>
    <row r="62" spans="4:13" ht="14.25" customHeight="1" x14ac:dyDescent="0.2">
      <c r="D62" s="73" t="s">
        <v>83</v>
      </c>
      <c r="E62" s="74" t="s">
        <v>45</v>
      </c>
      <c r="F62" s="64">
        <v>333265</v>
      </c>
      <c r="G62" s="18">
        <v>195088</v>
      </c>
      <c r="H62" s="64">
        <v>3291722.1409999998</v>
      </c>
      <c r="I62" s="64">
        <v>2055162.9591000001</v>
      </c>
      <c r="J62" s="64">
        <v>5689269</v>
      </c>
      <c r="K62" s="64">
        <v>1472792.9740000002</v>
      </c>
      <c r="L62" s="64">
        <v>271928.85889999999</v>
      </c>
      <c r="M62" s="45">
        <f t="shared" si="5"/>
        <v>12780875.932999998</v>
      </c>
    </row>
    <row r="63" spans="4:13" s="12" customFormat="1" ht="14.25" customHeight="1" x14ac:dyDescent="0.2">
      <c r="D63" s="73" t="s">
        <v>62</v>
      </c>
      <c r="E63" s="51" t="s">
        <v>45</v>
      </c>
      <c r="F63" s="64">
        <v>752545</v>
      </c>
      <c r="G63" s="18">
        <v>447121</v>
      </c>
      <c r="H63" s="64">
        <v>8250935.9639399992</v>
      </c>
      <c r="I63" s="64">
        <v>0</v>
      </c>
      <c r="J63" s="64">
        <v>0</v>
      </c>
      <c r="K63" s="64">
        <v>0</v>
      </c>
      <c r="L63" s="64">
        <v>0</v>
      </c>
      <c r="M63" s="45">
        <f t="shared" si="5"/>
        <v>8250935.9639399992</v>
      </c>
    </row>
    <row r="64" spans="4:13" s="12" customFormat="1" ht="14.25" customHeight="1" x14ac:dyDescent="0.2">
      <c r="D64" s="73" t="s">
        <v>56</v>
      </c>
      <c r="E64" s="51" t="s">
        <v>45</v>
      </c>
      <c r="F64" s="64">
        <v>0</v>
      </c>
      <c r="G64" s="64">
        <v>0</v>
      </c>
      <c r="H64" s="64">
        <v>0</v>
      </c>
      <c r="I64" s="64">
        <v>0</v>
      </c>
      <c r="J64" s="18">
        <v>0</v>
      </c>
      <c r="K64" s="18">
        <v>0</v>
      </c>
      <c r="L64" s="18">
        <v>0</v>
      </c>
      <c r="M64" s="45">
        <f t="shared" si="5"/>
        <v>0</v>
      </c>
    </row>
    <row r="65" spans="4:13" s="12" customFormat="1" ht="14.25" customHeight="1" x14ac:dyDescent="0.2">
      <c r="D65" s="73" t="s">
        <v>84</v>
      </c>
      <c r="E65" s="51" t="s">
        <v>47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791651.39699999965</v>
      </c>
      <c r="L65" s="18">
        <v>0</v>
      </c>
      <c r="M65" s="45">
        <f t="shared" si="5"/>
        <v>791651.39699999965</v>
      </c>
    </row>
    <row r="66" spans="4:13" s="12" customFormat="1" ht="14.25" customHeight="1" x14ac:dyDescent="0.2">
      <c r="D66" s="73" t="s">
        <v>85</v>
      </c>
      <c r="E66" s="51" t="s">
        <v>47</v>
      </c>
      <c r="F66" s="64">
        <v>0</v>
      </c>
      <c r="G66" s="64">
        <v>0</v>
      </c>
      <c r="H66" s="64">
        <v>0</v>
      </c>
      <c r="I66" s="64">
        <v>0</v>
      </c>
      <c r="J66" s="64">
        <v>598326.8600000001</v>
      </c>
      <c r="K66" s="18">
        <v>0</v>
      </c>
      <c r="L66" s="18">
        <v>0</v>
      </c>
      <c r="M66" s="45">
        <f t="shared" si="5"/>
        <v>598326.8600000001</v>
      </c>
    </row>
    <row r="67" spans="4:13" s="12" customFormat="1" ht="14.25" customHeight="1" x14ac:dyDescent="0.2">
      <c r="D67" s="121" t="s">
        <v>21</v>
      </c>
      <c r="E67" s="52"/>
      <c r="F67" s="65">
        <f>+SUM(F68:F71)</f>
        <v>37553</v>
      </c>
      <c r="G67" s="65">
        <f t="shared" ref="G67:M67" si="14">+SUM(G68:G71)</f>
        <v>18857</v>
      </c>
      <c r="H67" s="65">
        <f t="shared" si="14"/>
        <v>92318.918000000005</v>
      </c>
      <c r="I67" s="65">
        <f t="shared" si="14"/>
        <v>84077.251599999989</v>
      </c>
      <c r="J67" s="65">
        <f t="shared" si="14"/>
        <v>1455087.7200000002</v>
      </c>
      <c r="K67" s="65">
        <f t="shared" si="14"/>
        <v>491821.92499999999</v>
      </c>
      <c r="L67" s="65">
        <f t="shared" si="14"/>
        <v>18165.283841</v>
      </c>
      <c r="M67" s="65">
        <f t="shared" si="14"/>
        <v>2141471.0984410001</v>
      </c>
    </row>
    <row r="68" spans="4:13" s="12" customFormat="1" ht="14.25" customHeight="1" x14ac:dyDescent="0.2">
      <c r="D68" s="73" t="s">
        <v>86</v>
      </c>
      <c r="E68" s="51" t="s">
        <v>47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45">
        <f t="shared" si="5"/>
        <v>0</v>
      </c>
    </row>
    <row r="69" spans="4:13" ht="14.25" customHeight="1" x14ac:dyDescent="0.2">
      <c r="D69" s="73" t="s">
        <v>63</v>
      </c>
      <c r="E69" s="51" t="s">
        <v>47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491821.92499999999</v>
      </c>
      <c r="L69" s="64"/>
      <c r="M69" s="45">
        <f t="shared" si="5"/>
        <v>491821.92499999999</v>
      </c>
    </row>
    <row r="70" spans="4:13" ht="14.25" customHeight="1" x14ac:dyDescent="0.2">
      <c r="D70" s="73" t="s">
        <v>64</v>
      </c>
      <c r="E70" s="51" t="s">
        <v>45</v>
      </c>
      <c r="F70" s="64">
        <v>37553</v>
      </c>
      <c r="G70" s="18">
        <v>18857</v>
      </c>
      <c r="H70" s="64">
        <v>92318.918000000005</v>
      </c>
      <c r="I70" s="64">
        <v>84077.251599999989</v>
      </c>
      <c r="J70" s="64">
        <v>1455087.7200000002</v>
      </c>
      <c r="K70" s="64">
        <v>0</v>
      </c>
      <c r="L70" s="64">
        <v>18165.283841</v>
      </c>
      <c r="M70" s="45">
        <f t="shared" si="5"/>
        <v>1649649.173441</v>
      </c>
    </row>
    <row r="71" spans="4:13" ht="14.25" customHeight="1" x14ac:dyDescent="0.2">
      <c r="D71" s="73" t="s">
        <v>22</v>
      </c>
      <c r="E71" s="51" t="s">
        <v>47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45">
        <f t="shared" si="5"/>
        <v>0</v>
      </c>
    </row>
    <row r="72" spans="4:13" ht="14.25" customHeight="1" x14ac:dyDescent="0.2">
      <c r="D72" s="121" t="s">
        <v>34</v>
      </c>
      <c r="E72" s="52"/>
      <c r="F72" s="65">
        <f>+F73</f>
        <v>0</v>
      </c>
      <c r="G72" s="65">
        <f t="shared" ref="G72:M72" si="15">+G73</f>
        <v>0</v>
      </c>
      <c r="H72" s="65">
        <f t="shared" si="15"/>
        <v>0</v>
      </c>
      <c r="I72" s="65">
        <f t="shared" si="15"/>
        <v>0</v>
      </c>
      <c r="J72" s="65">
        <f t="shared" si="15"/>
        <v>0</v>
      </c>
      <c r="K72" s="65">
        <f t="shared" si="15"/>
        <v>13079.958999999999</v>
      </c>
      <c r="L72" s="65">
        <f t="shared" si="15"/>
        <v>0</v>
      </c>
      <c r="M72" s="65">
        <f t="shared" si="15"/>
        <v>13079.958999999999</v>
      </c>
    </row>
    <row r="73" spans="4:13" ht="14.25" customHeight="1" x14ac:dyDescent="0.2">
      <c r="D73" s="122" t="s">
        <v>87</v>
      </c>
      <c r="E73" s="51" t="s">
        <v>47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13079.958999999999</v>
      </c>
      <c r="L73" s="64">
        <v>0</v>
      </c>
      <c r="M73" s="45">
        <f t="shared" si="5"/>
        <v>13079.958999999999</v>
      </c>
    </row>
    <row r="74" spans="4:13" ht="14.25" customHeight="1" x14ac:dyDescent="0.2">
      <c r="D74" s="121" t="s">
        <v>6</v>
      </c>
      <c r="E74" s="52"/>
      <c r="F74" s="65">
        <f>+SUM(F75:F77)</f>
        <v>2384</v>
      </c>
      <c r="G74" s="65">
        <f t="shared" ref="G74:M74" si="16">+SUM(G75:G77)</f>
        <v>1683</v>
      </c>
      <c r="H74" s="65">
        <f t="shared" si="16"/>
        <v>33754.116999999998</v>
      </c>
      <c r="I74" s="65">
        <f t="shared" si="16"/>
        <v>365896.02999999997</v>
      </c>
      <c r="J74" s="65">
        <f t="shared" si="16"/>
        <v>1371282.8599999999</v>
      </c>
      <c r="K74" s="65">
        <f t="shared" si="16"/>
        <v>1075701.3149999999</v>
      </c>
      <c r="L74" s="65">
        <f t="shared" si="16"/>
        <v>0</v>
      </c>
      <c r="M74" s="65">
        <f t="shared" si="16"/>
        <v>2846634.3219999997</v>
      </c>
    </row>
    <row r="75" spans="4:13" ht="14.25" customHeight="1" x14ac:dyDescent="0.2">
      <c r="D75" s="73" t="s">
        <v>113</v>
      </c>
      <c r="E75" s="51" t="s">
        <v>47</v>
      </c>
      <c r="F75" s="64">
        <v>0</v>
      </c>
      <c r="G75" s="64">
        <v>0</v>
      </c>
      <c r="H75" s="64"/>
      <c r="I75" s="64"/>
      <c r="J75" s="64">
        <v>0</v>
      </c>
      <c r="K75" s="64">
        <v>1011280.1619999999</v>
      </c>
      <c r="L75" s="64">
        <v>0</v>
      </c>
      <c r="M75" s="45">
        <f t="shared" si="5"/>
        <v>1011280.1619999999</v>
      </c>
    </row>
    <row r="76" spans="4:13" ht="14.25" customHeight="1" x14ac:dyDescent="0.2">
      <c r="D76" s="73" t="s">
        <v>23</v>
      </c>
      <c r="E76" s="51" t="s">
        <v>45</v>
      </c>
      <c r="F76" s="64">
        <v>2384</v>
      </c>
      <c r="G76" s="18">
        <v>1683</v>
      </c>
      <c r="H76" s="64">
        <v>33754.116999999998</v>
      </c>
      <c r="I76" s="64">
        <v>365896.02999999997</v>
      </c>
      <c r="J76" s="64">
        <v>1371282.8599999999</v>
      </c>
      <c r="K76" s="64">
        <v>64421.153000000006</v>
      </c>
      <c r="L76" s="64">
        <v>0</v>
      </c>
      <c r="M76" s="45">
        <f t="shared" si="5"/>
        <v>1835354.1599999997</v>
      </c>
    </row>
    <row r="77" spans="4:13" ht="14.25" customHeight="1" x14ac:dyDescent="0.2">
      <c r="D77" s="73" t="s">
        <v>88</v>
      </c>
      <c r="E77" s="51" t="s">
        <v>47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45">
        <f t="shared" si="5"/>
        <v>0</v>
      </c>
    </row>
    <row r="78" spans="4:13" ht="14.25" customHeight="1" x14ac:dyDescent="0.2">
      <c r="D78" s="121" t="s">
        <v>7</v>
      </c>
      <c r="E78" s="52"/>
      <c r="F78" s="65">
        <f>+SUM(F79:F85)</f>
        <v>9538</v>
      </c>
      <c r="G78" s="65">
        <f t="shared" ref="G78:M78" si="17">+SUM(G79:G85)</f>
        <v>7505</v>
      </c>
      <c r="H78" s="65">
        <f t="shared" si="17"/>
        <v>14865.800999999999</v>
      </c>
      <c r="I78" s="65">
        <f t="shared" si="17"/>
        <v>4799.884</v>
      </c>
      <c r="J78" s="65">
        <f t="shared" si="17"/>
        <v>169900</v>
      </c>
      <c r="K78" s="65">
        <f t="shared" si="17"/>
        <v>225810.59330399998</v>
      </c>
      <c r="L78" s="65">
        <f t="shared" si="17"/>
        <v>0</v>
      </c>
      <c r="M78" s="65">
        <f t="shared" si="17"/>
        <v>415376.27830399998</v>
      </c>
    </row>
    <row r="79" spans="4:13" ht="14.25" customHeight="1" x14ac:dyDescent="0.2">
      <c r="D79" s="120" t="s">
        <v>67</v>
      </c>
      <c r="E79" s="51" t="s">
        <v>47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222879.05030399997</v>
      </c>
      <c r="L79" s="64">
        <v>0</v>
      </c>
      <c r="M79" s="45">
        <f t="shared" si="5"/>
        <v>222879.05030399997</v>
      </c>
    </row>
    <row r="80" spans="4:13" ht="14.25" customHeight="1" x14ac:dyDescent="0.2">
      <c r="D80" s="73" t="s">
        <v>89</v>
      </c>
      <c r="E80" s="51" t="s">
        <v>47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45">
        <f t="shared" si="5"/>
        <v>0</v>
      </c>
    </row>
    <row r="81" spans="4:13" ht="14.25" customHeight="1" x14ac:dyDescent="0.2">
      <c r="D81" s="73" t="s">
        <v>112</v>
      </c>
      <c r="E81" s="51" t="s">
        <v>45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45">
        <f t="shared" si="5"/>
        <v>0</v>
      </c>
    </row>
    <row r="82" spans="4:13" ht="14.25" customHeight="1" x14ac:dyDescent="0.2">
      <c r="D82" s="73" t="s">
        <v>24</v>
      </c>
      <c r="E82" s="51" t="s">
        <v>47</v>
      </c>
      <c r="F82" s="64">
        <v>429</v>
      </c>
      <c r="G82" s="18">
        <v>273</v>
      </c>
      <c r="H82" s="64">
        <v>5111</v>
      </c>
      <c r="I82" s="64">
        <v>3191</v>
      </c>
      <c r="J82" s="64">
        <v>169900</v>
      </c>
      <c r="K82" s="64">
        <v>0</v>
      </c>
      <c r="L82" s="64">
        <v>0</v>
      </c>
      <c r="M82" s="45">
        <f t="shared" si="5"/>
        <v>178202</v>
      </c>
    </row>
    <row r="83" spans="4:13" ht="14.25" customHeight="1" x14ac:dyDescent="0.2">
      <c r="D83" s="120" t="s">
        <v>66</v>
      </c>
      <c r="E83" s="51" t="s">
        <v>47</v>
      </c>
      <c r="F83" s="64">
        <v>9109</v>
      </c>
      <c r="G83" s="18">
        <v>7232</v>
      </c>
      <c r="H83" s="64">
        <v>9754.8009999999995</v>
      </c>
      <c r="I83" s="64">
        <v>1608.884</v>
      </c>
      <c r="J83" s="64">
        <v>0</v>
      </c>
      <c r="K83" s="64">
        <v>476.04300000000001</v>
      </c>
      <c r="L83" s="64"/>
      <c r="M83" s="45">
        <f t="shared" si="5"/>
        <v>11839.727999999999</v>
      </c>
    </row>
    <row r="84" spans="4:13" ht="14.25" customHeight="1" x14ac:dyDescent="0.2">
      <c r="D84" s="120" t="s">
        <v>65</v>
      </c>
      <c r="E84" s="51" t="s">
        <v>47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45">
        <f t="shared" si="5"/>
        <v>0</v>
      </c>
    </row>
    <row r="85" spans="4:13" ht="14.25" customHeight="1" x14ac:dyDescent="0.2">
      <c r="D85" s="126" t="s">
        <v>90</v>
      </c>
      <c r="E85" s="108" t="s">
        <v>47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2455.5</v>
      </c>
      <c r="L85" s="109">
        <v>0</v>
      </c>
      <c r="M85" s="89">
        <f t="shared" si="5"/>
        <v>2455.5</v>
      </c>
    </row>
    <row r="86" spans="4:13" ht="14.25" customHeight="1" x14ac:dyDescent="0.2">
      <c r="D86" s="121" t="s">
        <v>106</v>
      </c>
      <c r="E86" s="93"/>
      <c r="F86" s="65">
        <f t="shared" ref="F86:M86" si="18">+F87</f>
        <v>0</v>
      </c>
      <c r="G86" s="65">
        <f t="shared" si="18"/>
        <v>0</v>
      </c>
      <c r="H86" s="65">
        <f t="shared" si="18"/>
        <v>0</v>
      </c>
      <c r="I86" s="65">
        <f t="shared" si="18"/>
        <v>0</v>
      </c>
      <c r="J86" s="65">
        <f t="shared" si="18"/>
        <v>0</v>
      </c>
      <c r="K86" s="65">
        <f t="shared" si="18"/>
        <v>199966.80000000002</v>
      </c>
      <c r="L86" s="65">
        <f t="shared" si="18"/>
        <v>0</v>
      </c>
      <c r="M86" s="65">
        <f t="shared" si="18"/>
        <v>199966.80000000002</v>
      </c>
    </row>
    <row r="87" spans="4:13" ht="14.25" customHeight="1" thickBot="1" x14ac:dyDescent="0.25">
      <c r="D87" s="133" t="s">
        <v>107</v>
      </c>
      <c r="E87" s="110" t="s">
        <v>47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199966.80000000002</v>
      </c>
      <c r="L87" s="109">
        <v>0</v>
      </c>
      <c r="M87" s="45">
        <f t="shared" si="5"/>
        <v>199966.80000000002</v>
      </c>
    </row>
    <row r="88" spans="4:13" ht="14.25" customHeight="1" thickBot="1" x14ac:dyDescent="0.25">
      <c r="D88" s="134"/>
      <c r="E88" s="112"/>
      <c r="F88" s="91"/>
      <c r="G88" s="91"/>
      <c r="H88" s="91"/>
      <c r="I88" s="91"/>
      <c r="J88" s="91"/>
      <c r="K88" s="91"/>
      <c r="L88" s="91"/>
      <c r="M88" s="113"/>
    </row>
    <row r="89" spans="4:13" ht="14.25" customHeight="1" thickBot="1" x14ac:dyDescent="0.25">
      <c r="D89" s="130" t="s">
        <v>8</v>
      </c>
      <c r="E89" s="49"/>
      <c r="F89" s="61">
        <f>+F90+F103+F107+F111</f>
        <v>47</v>
      </c>
      <c r="G89" s="61">
        <f t="shared" ref="G89:M89" si="19">+G90+G103+G107+G111</f>
        <v>46</v>
      </c>
      <c r="H89" s="61">
        <f t="shared" si="19"/>
        <v>328.84200000000004</v>
      </c>
      <c r="I89" s="61">
        <f t="shared" si="19"/>
        <v>111928.98929</v>
      </c>
      <c r="J89" s="61">
        <f t="shared" si="19"/>
        <v>0</v>
      </c>
      <c r="K89" s="61">
        <f t="shared" si="19"/>
        <v>4088.2800000000007</v>
      </c>
      <c r="L89" s="61">
        <f t="shared" si="19"/>
        <v>226.85</v>
      </c>
      <c r="M89" s="61">
        <f t="shared" si="19"/>
        <v>116572.96129000001</v>
      </c>
    </row>
    <row r="90" spans="4:13" ht="14.25" customHeight="1" x14ac:dyDescent="0.2">
      <c r="D90" s="131" t="s">
        <v>9</v>
      </c>
      <c r="E90" s="56"/>
      <c r="F90" s="67">
        <f>+SUM(F91:F102)</f>
        <v>0</v>
      </c>
      <c r="G90" s="67">
        <f t="shared" ref="G90:M90" si="20">+SUM(G91:G102)</f>
        <v>0</v>
      </c>
      <c r="H90" s="67">
        <f t="shared" si="20"/>
        <v>0</v>
      </c>
      <c r="I90" s="67">
        <f t="shared" si="20"/>
        <v>13789</v>
      </c>
      <c r="J90" s="67">
        <f t="shared" si="20"/>
        <v>0</v>
      </c>
      <c r="K90" s="67">
        <f t="shared" si="20"/>
        <v>3307.7300000000005</v>
      </c>
      <c r="L90" s="67">
        <f t="shared" si="20"/>
        <v>0</v>
      </c>
      <c r="M90" s="67">
        <f t="shared" si="20"/>
        <v>17096.73</v>
      </c>
    </row>
    <row r="91" spans="4:13" ht="14.25" customHeight="1" x14ac:dyDescent="0.2">
      <c r="D91" s="120" t="s">
        <v>91</v>
      </c>
      <c r="E91" s="51" t="s">
        <v>47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45">
        <f t="shared" ref="M91:M110" si="21">+SUM(H91:L91)</f>
        <v>0</v>
      </c>
    </row>
    <row r="92" spans="4:13" ht="14.25" customHeight="1" x14ac:dyDescent="0.2">
      <c r="D92" s="120" t="s">
        <v>92</v>
      </c>
      <c r="E92" s="51" t="s">
        <v>47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45">
        <f t="shared" si="21"/>
        <v>0</v>
      </c>
    </row>
    <row r="93" spans="4:13" ht="14.25" customHeight="1" x14ac:dyDescent="0.2">
      <c r="D93" s="120" t="s">
        <v>93</v>
      </c>
      <c r="E93" s="51" t="s">
        <v>47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45">
        <f t="shared" si="21"/>
        <v>0</v>
      </c>
    </row>
    <row r="94" spans="4:13" ht="14.25" customHeight="1" x14ac:dyDescent="0.2">
      <c r="D94" s="73" t="s">
        <v>94</v>
      </c>
      <c r="E94" s="51" t="s">
        <v>47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45">
        <f t="shared" si="21"/>
        <v>0</v>
      </c>
    </row>
    <row r="95" spans="4:13" ht="14.25" customHeight="1" x14ac:dyDescent="0.2">
      <c r="D95" s="73" t="s">
        <v>41</v>
      </c>
      <c r="E95" s="51" t="s">
        <v>45</v>
      </c>
      <c r="F95" s="64">
        <v>0</v>
      </c>
      <c r="G95" s="64">
        <v>0</v>
      </c>
      <c r="H95" s="64">
        <v>0</v>
      </c>
      <c r="I95" s="64">
        <v>13789</v>
      </c>
      <c r="J95" s="64">
        <v>0</v>
      </c>
      <c r="K95" s="64">
        <v>0</v>
      </c>
      <c r="L95" s="64">
        <v>0</v>
      </c>
      <c r="M95" s="45">
        <f t="shared" si="21"/>
        <v>13789</v>
      </c>
    </row>
    <row r="96" spans="4:13" ht="14.25" customHeight="1" x14ac:dyDescent="0.2">
      <c r="D96" s="120" t="s">
        <v>95</v>
      </c>
      <c r="E96" s="51" t="s">
        <v>47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3307.7300000000005</v>
      </c>
      <c r="L96" s="64"/>
      <c r="M96" s="45">
        <f t="shared" si="21"/>
        <v>3307.7300000000005</v>
      </c>
    </row>
    <row r="97" spans="4:13" ht="14.25" customHeight="1" x14ac:dyDescent="0.2">
      <c r="D97" s="120" t="s">
        <v>96</v>
      </c>
      <c r="E97" s="51" t="s">
        <v>47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45">
        <f t="shared" si="21"/>
        <v>0</v>
      </c>
    </row>
    <row r="98" spans="4:13" ht="14.25" customHeight="1" x14ac:dyDescent="0.2">
      <c r="D98" s="120" t="s">
        <v>97</v>
      </c>
      <c r="E98" s="51" t="s">
        <v>47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45">
        <f t="shared" si="21"/>
        <v>0</v>
      </c>
    </row>
    <row r="99" spans="4:13" ht="14.25" customHeight="1" x14ac:dyDescent="0.2">
      <c r="D99" s="120" t="s">
        <v>98</v>
      </c>
      <c r="E99" s="51" t="s">
        <v>47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45">
        <f t="shared" si="21"/>
        <v>0</v>
      </c>
    </row>
    <row r="100" spans="4:13" ht="14.25" customHeight="1" x14ac:dyDescent="0.2">
      <c r="D100" s="120" t="s">
        <v>99</v>
      </c>
      <c r="E100" s="51" t="s">
        <v>47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45">
        <f t="shared" si="21"/>
        <v>0</v>
      </c>
    </row>
    <row r="101" spans="4:13" ht="14.25" customHeight="1" x14ac:dyDescent="0.2">
      <c r="D101" s="120" t="s">
        <v>100</v>
      </c>
      <c r="E101" s="51" t="s">
        <v>47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45">
        <f t="shared" si="21"/>
        <v>0</v>
      </c>
    </row>
    <row r="102" spans="4:13" ht="14.25" customHeight="1" x14ac:dyDescent="0.2">
      <c r="D102" s="120" t="s">
        <v>101</v>
      </c>
      <c r="E102" s="51" t="s">
        <v>47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45">
        <f t="shared" si="21"/>
        <v>0</v>
      </c>
    </row>
    <row r="103" spans="4:13" ht="14.25" customHeight="1" x14ac:dyDescent="0.2">
      <c r="D103" s="121" t="s">
        <v>10</v>
      </c>
      <c r="E103" s="57"/>
      <c r="F103" s="65">
        <f>+SUM(F104:F106)</f>
        <v>0</v>
      </c>
      <c r="G103" s="65">
        <f t="shared" ref="G103:M103" si="22">+SUM(G104:G106)</f>
        <v>0</v>
      </c>
      <c r="H103" s="65">
        <f t="shared" si="22"/>
        <v>0</v>
      </c>
      <c r="I103" s="65">
        <f t="shared" si="22"/>
        <v>0</v>
      </c>
      <c r="J103" s="65">
        <f t="shared" si="22"/>
        <v>0</v>
      </c>
      <c r="K103" s="65">
        <f t="shared" si="22"/>
        <v>0</v>
      </c>
      <c r="L103" s="65">
        <f t="shared" si="22"/>
        <v>0</v>
      </c>
      <c r="M103" s="65">
        <f t="shared" si="22"/>
        <v>0</v>
      </c>
    </row>
    <row r="104" spans="4:13" ht="14.25" customHeight="1" x14ac:dyDescent="0.2">
      <c r="D104" s="73" t="s">
        <v>102</v>
      </c>
      <c r="E104" s="51" t="s">
        <v>47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45">
        <f t="shared" si="21"/>
        <v>0</v>
      </c>
    </row>
    <row r="105" spans="4:13" ht="14.25" customHeight="1" x14ac:dyDescent="0.2">
      <c r="D105" s="73" t="s">
        <v>42</v>
      </c>
      <c r="E105" s="51" t="s">
        <v>45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45">
        <f t="shared" si="21"/>
        <v>0</v>
      </c>
    </row>
    <row r="106" spans="4:13" ht="14.25" customHeight="1" x14ac:dyDescent="0.2">
      <c r="D106" s="73" t="s">
        <v>52</v>
      </c>
      <c r="E106" s="51" t="s">
        <v>45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45">
        <f t="shared" si="21"/>
        <v>0</v>
      </c>
    </row>
    <row r="107" spans="4:13" ht="14.25" customHeight="1" x14ac:dyDescent="0.2">
      <c r="D107" s="121" t="s">
        <v>25</v>
      </c>
      <c r="E107" s="57"/>
      <c r="F107" s="65">
        <f t="shared" ref="F107:M107" si="23">+SUM(F108:F110)</f>
        <v>47</v>
      </c>
      <c r="G107" s="65">
        <f t="shared" si="23"/>
        <v>46</v>
      </c>
      <c r="H107" s="65">
        <f t="shared" si="23"/>
        <v>328.84200000000004</v>
      </c>
      <c r="I107" s="65">
        <f t="shared" si="23"/>
        <v>98139.989289999998</v>
      </c>
      <c r="J107" s="65">
        <f t="shared" si="23"/>
        <v>0</v>
      </c>
      <c r="K107" s="65">
        <f t="shared" si="23"/>
        <v>780.55</v>
      </c>
      <c r="L107" s="65">
        <f t="shared" si="23"/>
        <v>226.85</v>
      </c>
      <c r="M107" s="65">
        <f t="shared" si="23"/>
        <v>99476.231290000011</v>
      </c>
    </row>
    <row r="108" spans="4:13" ht="14.25" customHeight="1" x14ac:dyDescent="0.2">
      <c r="D108" s="73" t="s">
        <v>103</v>
      </c>
      <c r="E108" s="51" t="s">
        <v>47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45">
        <f t="shared" si="21"/>
        <v>0</v>
      </c>
    </row>
    <row r="109" spans="4:13" ht="14.25" customHeight="1" x14ac:dyDescent="0.2">
      <c r="D109" s="73" t="s">
        <v>104</v>
      </c>
      <c r="E109" s="93" t="s">
        <v>45</v>
      </c>
      <c r="F109" s="64">
        <v>0</v>
      </c>
      <c r="G109" s="18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45">
        <f t="shared" si="21"/>
        <v>0</v>
      </c>
    </row>
    <row r="110" spans="4:13" ht="14.25" customHeight="1" x14ac:dyDescent="0.2">
      <c r="D110" s="73" t="s">
        <v>121</v>
      </c>
      <c r="E110" s="51" t="s">
        <v>47</v>
      </c>
      <c r="F110" s="64">
        <v>47</v>
      </c>
      <c r="G110" s="18">
        <v>46</v>
      </c>
      <c r="H110" s="64">
        <v>328.84200000000004</v>
      </c>
      <c r="I110" s="64">
        <v>98139.989289999998</v>
      </c>
      <c r="J110" s="64">
        <v>0</v>
      </c>
      <c r="K110" s="64">
        <v>780.55</v>
      </c>
      <c r="L110" s="64">
        <v>226.85</v>
      </c>
      <c r="M110" s="45">
        <f t="shared" si="21"/>
        <v>99476.231290000011</v>
      </c>
    </row>
    <row r="111" spans="4:13" ht="14.25" customHeight="1" x14ac:dyDescent="0.2">
      <c r="D111" s="121" t="s">
        <v>28</v>
      </c>
      <c r="E111" s="57"/>
      <c r="F111" s="65">
        <f>+F112</f>
        <v>0</v>
      </c>
      <c r="G111" s="65">
        <f t="shared" ref="G111:M111" si="24">+G112</f>
        <v>0</v>
      </c>
      <c r="H111" s="65">
        <f t="shared" si="24"/>
        <v>0</v>
      </c>
      <c r="I111" s="65">
        <f t="shared" si="24"/>
        <v>0</v>
      </c>
      <c r="J111" s="65">
        <f t="shared" si="24"/>
        <v>0</v>
      </c>
      <c r="K111" s="65">
        <f t="shared" si="24"/>
        <v>0</v>
      </c>
      <c r="L111" s="65">
        <f t="shared" si="24"/>
        <v>0</v>
      </c>
      <c r="M111" s="65">
        <f t="shared" si="24"/>
        <v>0</v>
      </c>
    </row>
    <row r="112" spans="4:13" ht="14.25" customHeight="1" thickBot="1" x14ac:dyDescent="0.25">
      <c r="D112" s="135" t="s">
        <v>43</v>
      </c>
      <c r="E112" s="94" t="s">
        <v>45</v>
      </c>
      <c r="F112" s="64">
        <v>0</v>
      </c>
      <c r="G112" s="18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9">
        <f>+SUM(H112:L112)</f>
        <v>0</v>
      </c>
    </row>
    <row r="113" spans="4:13" ht="14.4" x14ac:dyDescent="0.3">
      <c r="D113" s="13" t="s">
        <v>53</v>
      </c>
      <c r="E113" s="13"/>
      <c r="F113" s="95"/>
      <c r="G113" s="96"/>
      <c r="H113" s="97"/>
      <c r="I113" s="98"/>
      <c r="J113" s="97"/>
      <c r="K113" s="99"/>
      <c r="L113" s="100"/>
      <c r="M113" s="90"/>
    </row>
    <row r="114" spans="4:13" x14ac:dyDescent="0.2">
      <c r="D114" s="13" t="s">
        <v>51</v>
      </c>
      <c r="E114" s="13"/>
      <c r="F114" s="84"/>
      <c r="G114" s="14"/>
      <c r="H114" s="80"/>
      <c r="I114" s="80"/>
      <c r="J114" s="84"/>
      <c r="K114" s="71"/>
    </row>
    <row r="115" spans="4:13" x14ac:dyDescent="0.2">
      <c r="D115" s="13" t="s">
        <v>116</v>
      </c>
      <c r="E115" s="13"/>
      <c r="F115" s="84"/>
      <c r="G115" s="14"/>
      <c r="H115" s="80"/>
      <c r="I115" s="80"/>
      <c r="J115" s="84"/>
      <c r="K115" s="71"/>
    </row>
    <row r="116" spans="4:13" x14ac:dyDescent="0.2">
      <c r="D116" s="17"/>
      <c r="E116" s="16"/>
      <c r="F116" s="77"/>
      <c r="G116" s="3"/>
      <c r="H116" s="77"/>
      <c r="I116" s="77"/>
      <c r="J116" s="77"/>
      <c r="K116" s="77"/>
      <c r="L116" s="3"/>
      <c r="M116" s="3"/>
    </row>
    <row r="118" spans="4:13" x14ac:dyDescent="0.2">
      <c r="H118" s="81"/>
      <c r="I118" s="81"/>
      <c r="J118" s="81"/>
      <c r="K118" s="85"/>
    </row>
    <row r="119" spans="4:13" x14ac:dyDescent="0.2">
      <c r="H119" s="81"/>
      <c r="I119" s="81"/>
      <c r="J119" s="81"/>
      <c r="K119" s="85"/>
    </row>
  </sheetData>
  <mergeCells count="14">
    <mergeCell ref="L12:L14"/>
    <mergeCell ref="D12:D14"/>
    <mergeCell ref="I12:I14"/>
    <mergeCell ref="J12:J14"/>
    <mergeCell ref="K12:K14"/>
    <mergeCell ref="F12:H12"/>
    <mergeCell ref="M12:M14"/>
    <mergeCell ref="G13:G14"/>
    <mergeCell ref="D6:M6"/>
    <mergeCell ref="D7:M7"/>
    <mergeCell ref="D8:M8"/>
    <mergeCell ref="H13:H14"/>
    <mergeCell ref="F13:F14"/>
    <mergeCell ref="E12:E14"/>
  </mergeCells>
  <phoneticPr fontId="11" type="noConversion"/>
  <printOptions horizontalCentered="1" verticalCentered="1"/>
  <pageMargins left="0" right="0" top="0.19685039370078741" bottom="0.19685039370078741" header="0" footer="0"/>
  <pageSetup paperSize="9" scale="54" orientation="portrait" r:id="rId1"/>
  <headerFooter alignWithMargins="0"/>
  <ignoredErrors>
    <ignoredError sqref="F19:G19 F27:L27 F35:L35 F38:L38 F46:L46 F53:L53 F67:L67 F74:L74 F90:L90 F103:L103 M20:M22 M28:M30 M36:M37 M39:M43 M47:M50 M54:M66 M68:M71 M75:M77 M34 M45 M52 M73 M79:M85 M91:M102 M104:M106 M108:M109 M112 M24" formulaRange="1"/>
    <ignoredError sqref="M74 M67 M53 M46 M38 M35 M27 M78 M72 M51 M44 M31:M33 M103 M11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6329-DC9A-439C-8FE9-0C87EF82BFDE}">
  <dimension ref="A6:M119"/>
  <sheetViews>
    <sheetView showGridLines="0" view="pageBreakPreview" topLeftCell="D1" zoomScale="120" zoomScaleNormal="100" zoomScaleSheetLayoutView="120" workbookViewId="0">
      <selection activeCell="L30" sqref="L30"/>
    </sheetView>
  </sheetViews>
  <sheetFormatPr baseColWidth="10" defaultColWidth="11.44140625" defaultRowHeight="11.4" x14ac:dyDescent="0.2"/>
  <cols>
    <col min="1" max="3" width="2.88671875" style="1" hidden="1" customWidth="1"/>
    <col min="4" max="4" width="56" style="7" customWidth="1"/>
    <col min="5" max="5" width="12" style="7" customWidth="1"/>
    <col min="6" max="6" width="11.88671875" style="60" customWidth="1"/>
    <col min="7" max="7" width="12.109375" style="2" customWidth="1"/>
    <col min="8" max="8" width="12.5546875" style="60" customWidth="1"/>
    <col min="9" max="9" width="13.33203125" style="60" customWidth="1"/>
    <col min="10" max="10" width="13.6640625" style="60" customWidth="1"/>
    <col min="11" max="11" width="12.88671875" style="69" customWidth="1"/>
    <col min="12" max="12" width="11.5546875" style="1" customWidth="1"/>
    <col min="13" max="13" width="10.88671875" style="1" customWidth="1"/>
    <col min="14" max="16384" width="11.44140625" style="1"/>
  </cols>
  <sheetData>
    <row r="6" spans="4:13" ht="15" customHeight="1" x14ac:dyDescent="0.25">
      <c r="D6" s="151" t="s">
        <v>35</v>
      </c>
      <c r="E6" s="151"/>
      <c r="F6" s="151"/>
      <c r="G6" s="151"/>
      <c r="H6" s="151"/>
      <c r="I6" s="151"/>
      <c r="J6" s="151"/>
      <c r="K6" s="151"/>
      <c r="L6" s="151"/>
      <c r="M6" s="151"/>
    </row>
    <row r="7" spans="4:13" ht="12" customHeight="1" x14ac:dyDescent="0.25">
      <c r="D7" s="151" t="s">
        <v>48</v>
      </c>
      <c r="E7" s="151"/>
      <c r="F7" s="151"/>
      <c r="G7" s="151"/>
      <c r="H7" s="151"/>
      <c r="I7" s="151"/>
      <c r="J7" s="151"/>
      <c r="K7" s="151"/>
      <c r="L7" s="151"/>
      <c r="M7" s="151"/>
    </row>
    <row r="8" spans="4:13" ht="12" customHeight="1" x14ac:dyDescent="0.25">
      <c r="D8" s="151" t="s">
        <v>114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4:13" ht="3" customHeight="1" x14ac:dyDescent="0.2">
      <c r="D9" s="2"/>
      <c r="E9" s="2"/>
      <c r="H9" s="77"/>
      <c r="K9" s="60"/>
      <c r="L9" s="2"/>
      <c r="M9" s="2"/>
    </row>
    <row r="10" spans="4:13" ht="16.5" customHeight="1" x14ac:dyDescent="0.2">
      <c r="D10" s="4" t="s">
        <v>27</v>
      </c>
      <c r="E10" s="4"/>
      <c r="K10" s="60"/>
      <c r="L10" s="2"/>
      <c r="M10" s="105"/>
    </row>
    <row r="11" spans="4:13" ht="3" customHeight="1" thickBot="1" x14ac:dyDescent="0.3">
      <c r="D11" s="5"/>
      <c r="E11" s="5"/>
      <c r="K11" s="60"/>
      <c r="L11" s="2"/>
      <c r="M11" s="2"/>
    </row>
    <row r="12" spans="4:13" ht="24" customHeight="1" thickBot="1" x14ac:dyDescent="0.25">
      <c r="D12" s="140" t="s">
        <v>0</v>
      </c>
      <c r="E12" s="140" t="s">
        <v>46</v>
      </c>
      <c r="F12" s="146" t="s">
        <v>1</v>
      </c>
      <c r="G12" s="147"/>
      <c r="H12" s="148"/>
      <c r="I12" s="143" t="s">
        <v>13</v>
      </c>
      <c r="J12" s="143" t="s">
        <v>16</v>
      </c>
      <c r="K12" s="143" t="s">
        <v>14</v>
      </c>
      <c r="L12" s="143" t="s">
        <v>15</v>
      </c>
      <c r="M12" s="143" t="s">
        <v>120</v>
      </c>
    </row>
    <row r="13" spans="4:13" ht="18.75" customHeight="1" x14ac:dyDescent="0.2">
      <c r="D13" s="141"/>
      <c r="E13" s="141"/>
      <c r="F13" s="149" t="s">
        <v>117</v>
      </c>
      <c r="G13" s="149" t="s">
        <v>118</v>
      </c>
      <c r="H13" s="149" t="s">
        <v>119</v>
      </c>
      <c r="I13" s="144"/>
      <c r="J13" s="144"/>
      <c r="K13" s="144"/>
      <c r="L13" s="144"/>
      <c r="M13" s="144"/>
    </row>
    <row r="14" spans="4:13" ht="21" customHeight="1" thickBot="1" x14ac:dyDescent="0.25">
      <c r="D14" s="142"/>
      <c r="E14" s="142"/>
      <c r="F14" s="150"/>
      <c r="G14" s="150"/>
      <c r="H14" s="150"/>
      <c r="I14" s="145"/>
      <c r="J14" s="145"/>
      <c r="K14" s="145"/>
      <c r="L14" s="145"/>
      <c r="M14" s="145"/>
    </row>
    <row r="15" spans="4:13" ht="8.25" customHeight="1" thickBot="1" x14ac:dyDescent="0.25">
      <c r="E15" s="2"/>
      <c r="F15" s="83"/>
      <c r="G15" s="8"/>
      <c r="H15" s="78"/>
      <c r="I15" s="78"/>
      <c r="J15" s="83"/>
      <c r="K15" s="60"/>
      <c r="L15" s="2"/>
      <c r="M15" s="3"/>
    </row>
    <row r="16" spans="4:13" ht="21" customHeight="1" thickBot="1" x14ac:dyDescent="0.25">
      <c r="D16" s="9" t="s">
        <v>2</v>
      </c>
      <c r="E16" s="47"/>
      <c r="F16" s="61">
        <f>+F18+F89</f>
        <v>1220663</v>
      </c>
      <c r="G16" s="61">
        <f t="shared" ref="G16:M16" si="0">+G18+G89</f>
        <v>715171</v>
      </c>
      <c r="H16" s="61">
        <f t="shared" si="0"/>
        <v>12099935.885679999</v>
      </c>
      <c r="I16" s="61">
        <f t="shared" si="0"/>
        <v>415852.80930200004</v>
      </c>
      <c r="J16" s="61">
        <f t="shared" si="0"/>
        <v>42837980.649000004</v>
      </c>
      <c r="K16" s="61">
        <f t="shared" si="0"/>
        <v>8181462.4680000003</v>
      </c>
      <c r="L16" s="61">
        <f t="shared" si="0"/>
        <v>1906.7944399999999</v>
      </c>
      <c r="M16" s="61">
        <f t="shared" si="0"/>
        <v>63537138.606422</v>
      </c>
    </row>
    <row r="17" spans="4:13" ht="5.0999999999999996" customHeight="1" thickBot="1" x14ac:dyDescent="0.25">
      <c r="D17" s="43"/>
      <c r="E17" s="48"/>
      <c r="F17" s="86"/>
      <c r="G17" s="27"/>
      <c r="H17" s="62"/>
      <c r="I17" s="62"/>
      <c r="J17" s="62"/>
      <c r="K17" s="62"/>
      <c r="L17" s="27"/>
      <c r="M17" s="44"/>
    </row>
    <row r="18" spans="4:13" ht="14.25" customHeight="1" thickBot="1" x14ac:dyDescent="0.25">
      <c r="D18" s="33" t="s">
        <v>3</v>
      </c>
      <c r="E18" s="49"/>
      <c r="F18" s="61">
        <f t="shared" ref="F18:M18" si="1">+F19+F23+F27+F31+F33+F35+F38+F44+F46+F51+F53+F67+F72+F74+F78+F86</f>
        <v>1220621</v>
      </c>
      <c r="G18" s="61">
        <f t="shared" si="1"/>
        <v>715135</v>
      </c>
      <c r="H18" s="61">
        <f t="shared" si="1"/>
        <v>12099577.96205</v>
      </c>
      <c r="I18" s="61">
        <f t="shared" si="1"/>
        <v>215617.55</v>
      </c>
      <c r="J18" s="61">
        <f t="shared" si="1"/>
        <v>42837980.649000004</v>
      </c>
      <c r="K18" s="61">
        <f t="shared" si="1"/>
        <v>8172316.648</v>
      </c>
      <c r="L18" s="61">
        <f t="shared" si="1"/>
        <v>1694.944</v>
      </c>
      <c r="M18" s="61">
        <f t="shared" si="1"/>
        <v>63327187.753049999</v>
      </c>
    </row>
    <row r="19" spans="4:13" ht="14.25" customHeight="1" x14ac:dyDescent="0.2">
      <c r="D19" s="132" t="s">
        <v>17</v>
      </c>
      <c r="E19" s="50"/>
      <c r="F19" s="63">
        <f>+SUM(F20:F21)</f>
        <v>0</v>
      </c>
      <c r="G19" s="63">
        <f>+SUM(G20:G21)</f>
        <v>0</v>
      </c>
      <c r="H19" s="63">
        <f t="shared" ref="H19:M19" si="2">+SUM(H20:H22)</f>
        <v>0</v>
      </c>
      <c r="I19" s="63">
        <f t="shared" si="2"/>
        <v>0</v>
      </c>
      <c r="J19" s="63">
        <f t="shared" si="2"/>
        <v>0</v>
      </c>
      <c r="K19" s="63">
        <f t="shared" si="2"/>
        <v>886173.01100000006</v>
      </c>
      <c r="L19" s="63">
        <f t="shared" si="2"/>
        <v>0</v>
      </c>
      <c r="M19" s="63">
        <f t="shared" si="2"/>
        <v>886173.01100000006</v>
      </c>
    </row>
    <row r="20" spans="4:13" ht="14.25" customHeight="1" x14ac:dyDescent="0.2">
      <c r="D20" s="120" t="s">
        <v>70</v>
      </c>
      <c r="E20" s="51" t="s">
        <v>47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434633.44400000008</v>
      </c>
      <c r="L20" s="64">
        <v>0</v>
      </c>
      <c r="M20" s="45">
        <f>+SUM(H20:L20)</f>
        <v>434633.44400000008</v>
      </c>
    </row>
    <row r="21" spans="4:13" ht="14.25" customHeight="1" x14ac:dyDescent="0.2">
      <c r="D21" s="120" t="s">
        <v>71</v>
      </c>
      <c r="E21" s="51" t="s">
        <v>47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445828.69699999999</v>
      </c>
      <c r="L21" s="64">
        <v>0</v>
      </c>
      <c r="M21" s="45">
        <f>+SUM(H21:L21)</f>
        <v>445828.69699999999</v>
      </c>
    </row>
    <row r="22" spans="4:13" ht="14.25" customHeight="1" x14ac:dyDescent="0.2">
      <c r="D22" s="120" t="s">
        <v>110</v>
      </c>
      <c r="E22" s="51" t="s">
        <v>47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5710.87</v>
      </c>
      <c r="L22" s="64">
        <v>0</v>
      </c>
      <c r="M22" s="45">
        <f>+SUM(H22:L22)</f>
        <v>5710.87</v>
      </c>
    </row>
    <row r="23" spans="4:13" s="12" customFormat="1" ht="14.25" customHeight="1" x14ac:dyDescent="0.2">
      <c r="D23" s="121" t="s">
        <v>29</v>
      </c>
      <c r="E23" s="52"/>
      <c r="F23" s="65">
        <f t="shared" ref="F23:M23" si="3">+SUM(F24:F26)</f>
        <v>150394</v>
      </c>
      <c r="G23" s="65">
        <f t="shared" si="3"/>
        <v>81560</v>
      </c>
      <c r="H23" s="65">
        <f t="shared" si="3"/>
        <v>1604768.1939999999</v>
      </c>
      <c r="I23" s="65">
        <f t="shared" si="3"/>
        <v>328.30999999999995</v>
      </c>
      <c r="J23" s="65">
        <f t="shared" si="3"/>
        <v>0</v>
      </c>
      <c r="K23" s="65">
        <f t="shared" si="3"/>
        <v>92452.347000000009</v>
      </c>
      <c r="L23" s="65">
        <f t="shared" si="3"/>
        <v>0</v>
      </c>
      <c r="M23" s="65">
        <f t="shared" si="3"/>
        <v>1697548.851</v>
      </c>
    </row>
    <row r="24" spans="4:13" s="12" customFormat="1" ht="14.25" customHeight="1" x14ac:dyDescent="0.2">
      <c r="D24" s="120" t="s">
        <v>30</v>
      </c>
      <c r="E24" s="51" t="s">
        <v>45</v>
      </c>
      <c r="F24" s="64">
        <v>150394</v>
      </c>
      <c r="G24" s="18">
        <v>81560</v>
      </c>
      <c r="H24" s="64">
        <v>1604768.1939999999</v>
      </c>
      <c r="I24" s="64">
        <v>328.30999999999995</v>
      </c>
      <c r="J24" s="64">
        <v>0</v>
      </c>
      <c r="K24" s="64">
        <v>92452.347000000009</v>
      </c>
      <c r="L24" s="64">
        <v>0</v>
      </c>
      <c r="M24" s="45">
        <f>+SUM(H24:L24)</f>
        <v>1697548.851</v>
      </c>
    </row>
    <row r="25" spans="4:13" s="12" customFormat="1" ht="14.25" customHeight="1" x14ac:dyDescent="0.2">
      <c r="D25" s="120" t="s">
        <v>72</v>
      </c>
      <c r="E25" s="51" t="s">
        <v>47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45">
        <f>+SUM(H25:L25)</f>
        <v>0</v>
      </c>
    </row>
    <row r="26" spans="4:13" s="12" customFormat="1" ht="14.25" customHeight="1" x14ac:dyDescent="0.2">
      <c r="D26" s="120" t="s">
        <v>122</v>
      </c>
      <c r="E26" s="51" t="s">
        <v>47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45">
        <f>+SUM(H26:L26)</f>
        <v>0</v>
      </c>
    </row>
    <row r="27" spans="4:13" s="12" customFormat="1" ht="14.25" customHeight="1" x14ac:dyDescent="0.2">
      <c r="D27" s="121" t="s">
        <v>18</v>
      </c>
      <c r="E27" s="52"/>
      <c r="F27" s="65">
        <f>+SUM(F28:F30)</f>
        <v>0</v>
      </c>
      <c r="G27" s="65">
        <f t="shared" ref="G27:M27" si="4">+SUM(G28:G30)</f>
        <v>0</v>
      </c>
      <c r="H27" s="65">
        <f t="shared" si="4"/>
        <v>0</v>
      </c>
      <c r="I27" s="65">
        <f t="shared" si="4"/>
        <v>0</v>
      </c>
      <c r="J27" s="65">
        <f t="shared" si="4"/>
        <v>4848105.7299999995</v>
      </c>
      <c r="K27" s="65">
        <f t="shared" si="4"/>
        <v>98912.03</v>
      </c>
      <c r="L27" s="65">
        <f t="shared" si="4"/>
        <v>0</v>
      </c>
      <c r="M27" s="65">
        <f t="shared" si="4"/>
        <v>4947017.76</v>
      </c>
    </row>
    <row r="28" spans="4:13" s="12" customFormat="1" ht="14.25" customHeight="1" x14ac:dyDescent="0.2">
      <c r="D28" s="120" t="s">
        <v>73</v>
      </c>
      <c r="E28" s="51" t="s">
        <v>47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98912.03</v>
      </c>
      <c r="L28" s="64">
        <v>0</v>
      </c>
      <c r="M28" s="45">
        <f>+SUM(H28:L28)</f>
        <v>98912.03</v>
      </c>
    </row>
    <row r="29" spans="4:13" s="12" customFormat="1" ht="14.25" customHeight="1" x14ac:dyDescent="0.2">
      <c r="D29" s="120" t="s">
        <v>54</v>
      </c>
      <c r="E29" s="51" t="s">
        <v>47</v>
      </c>
      <c r="F29" s="64">
        <v>0</v>
      </c>
      <c r="G29" s="64">
        <v>0</v>
      </c>
      <c r="H29" s="64">
        <v>0</v>
      </c>
      <c r="I29" s="64">
        <v>0</v>
      </c>
      <c r="J29" s="64">
        <v>4848105.7299999995</v>
      </c>
      <c r="K29" s="64">
        <v>0</v>
      </c>
      <c r="L29" s="64">
        <v>0</v>
      </c>
      <c r="M29" s="45">
        <f t="shared" ref="M29:M85" si="5">+SUM(H29:L29)</f>
        <v>4848105.7299999995</v>
      </c>
    </row>
    <row r="30" spans="4:13" s="12" customFormat="1" ht="14.25" customHeight="1" x14ac:dyDescent="0.2">
      <c r="D30" s="120" t="s">
        <v>74</v>
      </c>
      <c r="E30" s="51" t="s">
        <v>47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45">
        <f t="shared" si="5"/>
        <v>0</v>
      </c>
    </row>
    <row r="31" spans="4:13" s="12" customFormat="1" ht="14.25" customHeight="1" x14ac:dyDescent="0.2">
      <c r="D31" s="121" t="s">
        <v>19</v>
      </c>
      <c r="E31" s="52"/>
      <c r="F31" s="65">
        <f>+F32</f>
        <v>0</v>
      </c>
      <c r="G31" s="65">
        <f t="shared" ref="G31:M31" si="6">+G32</f>
        <v>0</v>
      </c>
      <c r="H31" s="65">
        <f t="shared" si="6"/>
        <v>0</v>
      </c>
      <c r="I31" s="65">
        <f t="shared" si="6"/>
        <v>0</v>
      </c>
      <c r="J31" s="65">
        <f t="shared" si="6"/>
        <v>0</v>
      </c>
      <c r="K31" s="65">
        <f t="shared" si="6"/>
        <v>0</v>
      </c>
      <c r="L31" s="65">
        <f t="shared" si="6"/>
        <v>0</v>
      </c>
      <c r="M31" s="65">
        <f t="shared" si="6"/>
        <v>0</v>
      </c>
    </row>
    <row r="32" spans="4:13" s="12" customFormat="1" ht="14.25" customHeight="1" x14ac:dyDescent="0.2">
      <c r="D32" s="73" t="s">
        <v>75</v>
      </c>
      <c r="E32" s="93" t="s">
        <v>47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45">
        <f t="shared" si="5"/>
        <v>0</v>
      </c>
    </row>
    <row r="33" spans="2:13" s="12" customFormat="1" ht="14.25" customHeight="1" x14ac:dyDescent="0.2">
      <c r="D33" s="121" t="s">
        <v>32</v>
      </c>
      <c r="E33" s="52"/>
      <c r="F33" s="65">
        <f>+F34</f>
        <v>0</v>
      </c>
      <c r="G33" s="65">
        <f t="shared" ref="G33:M33" si="7">+G34</f>
        <v>0</v>
      </c>
      <c r="H33" s="65">
        <f t="shared" si="7"/>
        <v>0</v>
      </c>
      <c r="I33" s="65">
        <f t="shared" si="7"/>
        <v>0</v>
      </c>
      <c r="J33" s="65">
        <f t="shared" si="7"/>
        <v>0</v>
      </c>
      <c r="K33" s="65">
        <f t="shared" si="7"/>
        <v>0</v>
      </c>
      <c r="L33" s="65">
        <f t="shared" si="7"/>
        <v>0</v>
      </c>
      <c r="M33" s="65">
        <f t="shared" si="7"/>
        <v>0</v>
      </c>
    </row>
    <row r="34" spans="2:13" s="12" customFormat="1" ht="14.25" customHeight="1" x14ac:dyDescent="0.2">
      <c r="D34" s="122" t="s">
        <v>31</v>
      </c>
      <c r="E34" s="51" t="s">
        <v>45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45">
        <f t="shared" si="5"/>
        <v>0</v>
      </c>
    </row>
    <row r="35" spans="2:13" s="12" customFormat="1" ht="14.25" customHeight="1" x14ac:dyDescent="0.2">
      <c r="D35" s="121" t="s">
        <v>4</v>
      </c>
      <c r="E35" s="52"/>
      <c r="F35" s="65">
        <f>+SUM(F36:F37)</f>
        <v>4494</v>
      </c>
      <c r="G35" s="65">
        <f t="shared" ref="G35:M35" si="8">+SUM(G36:G37)</f>
        <v>2288</v>
      </c>
      <c r="H35" s="65">
        <f t="shared" si="8"/>
        <v>50444.319000000003</v>
      </c>
      <c r="I35" s="65">
        <f t="shared" si="8"/>
        <v>0</v>
      </c>
      <c r="J35" s="65">
        <f t="shared" si="8"/>
        <v>1841056.993</v>
      </c>
      <c r="K35" s="65">
        <f t="shared" si="8"/>
        <v>13404.486999999997</v>
      </c>
      <c r="L35" s="65">
        <f t="shared" si="8"/>
        <v>0</v>
      </c>
      <c r="M35" s="65">
        <f t="shared" si="8"/>
        <v>1904905.7989999999</v>
      </c>
    </row>
    <row r="36" spans="2:13" s="12" customFormat="1" ht="14.25" customHeight="1" x14ac:dyDescent="0.2">
      <c r="D36" s="73" t="s">
        <v>76</v>
      </c>
      <c r="E36" s="93" t="s">
        <v>47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45">
        <f t="shared" si="5"/>
        <v>0</v>
      </c>
    </row>
    <row r="37" spans="2:13" s="12" customFormat="1" ht="14.25" customHeight="1" x14ac:dyDescent="0.3">
      <c r="B37" s="101"/>
      <c r="C37" s="102"/>
      <c r="D37" s="73" t="s">
        <v>77</v>
      </c>
      <c r="E37" s="104" t="s">
        <v>45</v>
      </c>
      <c r="F37" s="64">
        <v>4494</v>
      </c>
      <c r="G37" s="64">
        <v>2288</v>
      </c>
      <c r="H37" s="64">
        <v>50444.319000000003</v>
      </c>
      <c r="I37" s="64">
        <v>0</v>
      </c>
      <c r="J37" s="64">
        <v>1841056.993</v>
      </c>
      <c r="K37" s="64">
        <v>13404.486999999997</v>
      </c>
      <c r="L37" s="64">
        <v>0</v>
      </c>
      <c r="M37" s="45">
        <f t="shared" si="5"/>
        <v>1904905.7989999999</v>
      </c>
    </row>
    <row r="38" spans="2:13" s="12" customFormat="1" ht="14.25" customHeight="1" x14ac:dyDescent="0.2">
      <c r="D38" s="121" t="s">
        <v>11</v>
      </c>
      <c r="E38" s="52"/>
      <c r="F38" s="65">
        <f>+SUM(F39:F43)</f>
        <v>0</v>
      </c>
      <c r="G38" s="65">
        <f t="shared" ref="G38:M38" si="9">+SUM(G39:G43)</f>
        <v>0</v>
      </c>
      <c r="H38" s="65">
        <f t="shared" si="9"/>
        <v>0</v>
      </c>
      <c r="I38" s="65">
        <f t="shared" si="9"/>
        <v>13088.445</v>
      </c>
      <c r="J38" s="65">
        <f t="shared" si="9"/>
        <v>12004.72</v>
      </c>
      <c r="K38" s="65">
        <f t="shared" si="9"/>
        <v>41816.148000000001</v>
      </c>
      <c r="L38" s="65">
        <f t="shared" si="9"/>
        <v>0</v>
      </c>
      <c r="M38" s="65">
        <f t="shared" si="9"/>
        <v>66909.312999999995</v>
      </c>
    </row>
    <row r="39" spans="2:13" s="12" customFormat="1" ht="14.25" customHeight="1" x14ac:dyDescent="0.2">
      <c r="D39" s="73" t="s">
        <v>49</v>
      </c>
      <c r="E39" s="51" t="s">
        <v>45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18762.89</v>
      </c>
      <c r="L39" s="64">
        <v>0</v>
      </c>
      <c r="M39" s="45">
        <f t="shared" si="5"/>
        <v>18762.89</v>
      </c>
    </row>
    <row r="40" spans="2:13" s="12" customFormat="1" ht="14.25" customHeight="1" x14ac:dyDescent="0.2">
      <c r="D40" s="120" t="s">
        <v>20</v>
      </c>
      <c r="E40" s="51" t="s">
        <v>47</v>
      </c>
      <c r="F40" s="64">
        <v>0</v>
      </c>
      <c r="G40" s="64">
        <v>0</v>
      </c>
      <c r="H40" s="64">
        <v>0</v>
      </c>
      <c r="I40" s="64">
        <v>13088.445</v>
      </c>
      <c r="J40" s="64">
        <v>12004.72</v>
      </c>
      <c r="K40" s="64">
        <v>0</v>
      </c>
      <c r="L40" s="64">
        <v>0</v>
      </c>
      <c r="M40" s="45">
        <f t="shared" si="5"/>
        <v>25093.165000000001</v>
      </c>
    </row>
    <row r="41" spans="2:13" s="12" customFormat="1" ht="14.25" customHeight="1" x14ac:dyDescent="0.2">
      <c r="D41" s="73" t="s">
        <v>78</v>
      </c>
      <c r="E41" s="51" t="s">
        <v>47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45">
        <f t="shared" si="5"/>
        <v>0</v>
      </c>
    </row>
    <row r="42" spans="2:13" s="12" customFormat="1" ht="14.25" customHeight="1" x14ac:dyDescent="0.2">
      <c r="D42" s="73" t="s">
        <v>79</v>
      </c>
      <c r="E42" s="51" t="s">
        <v>47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23053.258000000002</v>
      </c>
      <c r="L42" s="64">
        <v>0</v>
      </c>
      <c r="M42" s="45">
        <f t="shared" si="5"/>
        <v>23053.258000000002</v>
      </c>
    </row>
    <row r="43" spans="2:13" s="12" customFormat="1" ht="14.25" customHeight="1" x14ac:dyDescent="0.2">
      <c r="D43" s="120" t="s">
        <v>80</v>
      </c>
      <c r="E43" s="51" t="s">
        <v>47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45">
        <f t="shared" si="5"/>
        <v>0</v>
      </c>
    </row>
    <row r="44" spans="2:13" s="12" customFormat="1" ht="14.25" customHeight="1" x14ac:dyDescent="0.2">
      <c r="D44" s="123" t="s">
        <v>44</v>
      </c>
      <c r="E44" s="53"/>
      <c r="F44" s="65">
        <f>+F45</f>
        <v>0</v>
      </c>
      <c r="G44" s="65">
        <f t="shared" ref="G44:M44" si="10">+G45</f>
        <v>0</v>
      </c>
      <c r="H44" s="65">
        <f t="shared" si="10"/>
        <v>0</v>
      </c>
      <c r="I44" s="65">
        <f t="shared" si="10"/>
        <v>0</v>
      </c>
      <c r="J44" s="65">
        <f t="shared" si="10"/>
        <v>2296718.4900000002</v>
      </c>
      <c r="K44" s="65">
        <f t="shared" si="10"/>
        <v>0</v>
      </c>
      <c r="L44" s="65">
        <f t="shared" si="10"/>
        <v>0</v>
      </c>
      <c r="M44" s="65">
        <f t="shared" si="10"/>
        <v>2296718.4900000002</v>
      </c>
    </row>
    <row r="45" spans="2:13" s="12" customFormat="1" ht="14.25" customHeight="1" x14ac:dyDescent="0.2">
      <c r="D45" s="124" t="s">
        <v>55</v>
      </c>
      <c r="E45" s="51" t="s">
        <v>47</v>
      </c>
      <c r="F45" s="64">
        <v>0</v>
      </c>
      <c r="G45" s="64">
        <v>0</v>
      </c>
      <c r="H45" s="64">
        <v>0</v>
      </c>
      <c r="I45" s="64">
        <v>0</v>
      </c>
      <c r="J45" s="64">
        <v>2296718.4900000002</v>
      </c>
      <c r="K45" s="64">
        <v>0</v>
      </c>
      <c r="L45" s="64">
        <v>0</v>
      </c>
      <c r="M45" s="45">
        <f t="shared" si="5"/>
        <v>2296718.4900000002</v>
      </c>
    </row>
    <row r="46" spans="2:13" s="12" customFormat="1" ht="14.25" customHeight="1" x14ac:dyDescent="0.2">
      <c r="D46" s="121" t="s">
        <v>12</v>
      </c>
      <c r="E46" s="52"/>
      <c r="F46" s="65">
        <f>+SUM(F47:F50)</f>
        <v>0</v>
      </c>
      <c r="G46" s="65">
        <f t="shared" ref="G46:M46" si="11">+SUM(G47:G50)</f>
        <v>0</v>
      </c>
      <c r="H46" s="65">
        <f t="shared" si="11"/>
        <v>0</v>
      </c>
      <c r="I46" s="65">
        <f t="shared" si="11"/>
        <v>0</v>
      </c>
      <c r="J46" s="65">
        <f t="shared" si="11"/>
        <v>0</v>
      </c>
      <c r="K46" s="65">
        <f t="shared" si="11"/>
        <v>83094.723999999973</v>
      </c>
      <c r="L46" s="65">
        <f t="shared" si="11"/>
        <v>0</v>
      </c>
      <c r="M46" s="65">
        <f t="shared" si="11"/>
        <v>83094.723999999973</v>
      </c>
    </row>
    <row r="47" spans="2:13" s="12" customFormat="1" ht="14.25" customHeight="1" x14ac:dyDescent="0.2">
      <c r="D47" s="73" t="s">
        <v>36</v>
      </c>
      <c r="E47" s="51" t="s">
        <v>45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45">
        <f t="shared" si="5"/>
        <v>0</v>
      </c>
    </row>
    <row r="48" spans="2:13" s="12" customFormat="1" ht="14.25" customHeight="1" x14ac:dyDescent="0.2">
      <c r="D48" s="73" t="s">
        <v>37</v>
      </c>
      <c r="E48" s="51" t="s">
        <v>47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45">
        <f t="shared" si="5"/>
        <v>0</v>
      </c>
    </row>
    <row r="49" spans="4:13" s="12" customFormat="1" ht="14.25" customHeight="1" x14ac:dyDescent="0.2">
      <c r="D49" s="73" t="s">
        <v>38</v>
      </c>
      <c r="E49" s="51" t="s">
        <v>47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83094.723999999973</v>
      </c>
      <c r="L49" s="64">
        <v>0</v>
      </c>
      <c r="M49" s="45">
        <f t="shared" si="5"/>
        <v>83094.723999999973</v>
      </c>
    </row>
    <row r="50" spans="4:13" ht="14.25" customHeight="1" x14ac:dyDescent="0.2">
      <c r="D50" s="73" t="s">
        <v>81</v>
      </c>
      <c r="E50" s="51" t="s">
        <v>47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45">
        <f t="shared" si="5"/>
        <v>0</v>
      </c>
    </row>
    <row r="51" spans="4:13" s="12" customFormat="1" ht="14.25" customHeight="1" x14ac:dyDescent="0.2">
      <c r="D51" s="121" t="s">
        <v>33</v>
      </c>
      <c r="E51" s="52"/>
      <c r="F51" s="65">
        <f>+F52</f>
        <v>0</v>
      </c>
      <c r="G51" s="65">
        <f t="shared" ref="G51:M51" si="12">+G52</f>
        <v>0</v>
      </c>
      <c r="H51" s="65">
        <f t="shared" si="12"/>
        <v>0</v>
      </c>
      <c r="I51" s="65">
        <f t="shared" si="12"/>
        <v>0</v>
      </c>
      <c r="J51" s="65">
        <f t="shared" si="12"/>
        <v>0</v>
      </c>
      <c r="K51" s="65">
        <f t="shared" si="12"/>
        <v>0</v>
      </c>
      <c r="L51" s="65">
        <f t="shared" si="12"/>
        <v>0</v>
      </c>
      <c r="M51" s="65">
        <f t="shared" si="12"/>
        <v>0</v>
      </c>
    </row>
    <row r="52" spans="4:13" s="12" customFormat="1" ht="14.25" customHeight="1" x14ac:dyDescent="0.2">
      <c r="D52" s="122" t="s">
        <v>39</v>
      </c>
      <c r="E52" s="54" t="s">
        <v>45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45">
        <f t="shared" si="5"/>
        <v>0</v>
      </c>
    </row>
    <row r="53" spans="4:13" s="12" customFormat="1" ht="14.25" customHeight="1" x14ac:dyDescent="0.2">
      <c r="D53" s="121" t="s">
        <v>5</v>
      </c>
      <c r="E53" s="52"/>
      <c r="F53" s="65">
        <f>+SUM(F54:F66)</f>
        <v>1014457</v>
      </c>
      <c r="G53" s="65">
        <f t="shared" ref="G53:M53" si="13">+SUM(G54:G66)</f>
        <v>601462</v>
      </c>
      <c r="H53" s="65">
        <f t="shared" si="13"/>
        <v>9716957.9375500008</v>
      </c>
      <c r="I53" s="65">
        <f t="shared" si="13"/>
        <v>2814.0630000000001</v>
      </c>
      <c r="J53" s="65">
        <f t="shared" si="13"/>
        <v>3380532.0989999985</v>
      </c>
      <c r="K53" s="65">
        <f t="shared" si="13"/>
        <v>1314253.9619999998</v>
      </c>
      <c r="L53" s="65">
        <f t="shared" si="13"/>
        <v>1681.944</v>
      </c>
      <c r="M53" s="65">
        <f t="shared" si="13"/>
        <v>14416240.005549999</v>
      </c>
    </row>
    <row r="54" spans="4:13" s="12" customFormat="1" ht="14.25" customHeight="1" x14ac:dyDescent="0.2">
      <c r="D54" s="120" t="s">
        <v>82</v>
      </c>
      <c r="E54" s="51" t="s">
        <v>47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107266.37000000001</v>
      </c>
      <c r="L54" s="64">
        <v>0</v>
      </c>
      <c r="M54" s="45">
        <f t="shared" si="5"/>
        <v>107266.37000000001</v>
      </c>
    </row>
    <row r="55" spans="4:13" s="12" customFormat="1" ht="14.25" customHeight="1" x14ac:dyDescent="0.2">
      <c r="D55" s="120" t="s">
        <v>58</v>
      </c>
      <c r="E55" s="51" t="s">
        <v>47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676205.7919999999</v>
      </c>
      <c r="L55" s="64">
        <v>0</v>
      </c>
      <c r="M55" s="45">
        <f t="shared" si="5"/>
        <v>676205.7919999999</v>
      </c>
    </row>
    <row r="56" spans="4:13" s="12" customFormat="1" ht="14.25" customHeight="1" x14ac:dyDescent="0.2">
      <c r="D56" s="125" t="s">
        <v>59</v>
      </c>
      <c r="E56" s="51" t="s">
        <v>47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45">
        <f t="shared" si="5"/>
        <v>0</v>
      </c>
    </row>
    <row r="57" spans="4:13" ht="14.25" customHeight="1" x14ac:dyDescent="0.2">
      <c r="D57" s="73" t="s">
        <v>105</v>
      </c>
      <c r="E57" s="51" t="s">
        <v>47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45">
        <f t="shared" si="5"/>
        <v>0</v>
      </c>
    </row>
    <row r="58" spans="4:13" s="75" customFormat="1" ht="14.25" customHeight="1" x14ac:dyDescent="0.2">
      <c r="D58" s="73" t="s">
        <v>40</v>
      </c>
      <c r="E58" s="74" t="s">
        <v>47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45">
        <f t="shared" si="5"/>
        <v>0</v>
      </c>
    </row>
    <row r="59" spans="4:13" s="12" customFormat="1" ht="14.25" customHeight="1" x14ac:dyDescent="0.2">
      <c r="D59" s="120" t="s">
        <v>60</v>
      </c>
      <c r="E59" s="51" t="s">
        <v>47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45">
        <f t="shared" si="5"/>
        <v>0</v>
      </c>
    </row>
    <row r="60" spans="4:13" s="6" customFormat="1" ht="14.25" customHeight="1" x14ac:dyDescent="0.2">
      <c r="D60" s="73" t="s">
        <v>57</v>
      </c>
      <c r="E60" s="51" t="s">
        <v>47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87506.837</v>
      </c>
      <c r="L60" s="64">
        <v>0</v>
      </c>
      <c r="M60" s="45">
        <f t="shared" si="5"/>
        <v>87506.837</v>
      </c>
    </row>
    <row r="61" spans="4:13" ht="14.25" customHeight="1" x14ac:dyDescent="0.2">
      <c r="D61" s="73" t="s">
        <v>61</v>
      </c>
      <c r="E61" s="51" t="s">
        <v>47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45">
        <f t="shared" si="5"/>
        <v>0</v>
      </c>
    </row>
    <row r="62" spans="4:13" ht="14.25" customHeight="1" x14ac:dyDescent="0.2">
      <c r="D62" s="73" t="s">
        <v>83</v>
      </c>
      <c r="E62" s="74" t="s">
        <v>45</v>
      </c>
      <c r="F62" s="64">
        <v>374980</v>
      </c>
      <c r="G62" s="18">
        <v>216954</v>
      </c>
      <c r="H62" s="64">
        <v>2664975.2469999995</v>
      </c>
      <c r="I62" s="64">
        <v>2814.0630000000001</v>
      </c>
      <c r="J62" s="64">
        <v>7903.94</v>
      </c>
      <c r="K62" s="64">
        <v>408047.85499999998</v>
      </c>
      <c r="L62" s="64">
        <v>1681.944</v>
      </c>
      <c r="M62" s="45">
        <f t="shared" si="5"/>
        <v>3085423.0489999996</v>
      </c>
    </row>
    <row r="63" spans="4:13" s="12" customFormat="1" ht="14.25" customHeight="1" x14ac:dyDescent="0.2">
      <c r="D63" s="73" t="s">
        <v>62</v>
      </c>
      <c r="E63" s="51" t="s">
        <v>45</v>
      </c>
      <c r="F63" s="64">
        <v>639477</v>
      </c>
      <c r="G63" s="18">
        <v>384508</v>
      </c>
      <c r="H63" s="64">
        <v>7051982.6905500013</v>
      </c>
      <c r="I63" s="64">
        <v>0</v>
      </c>
      <c r="J63" s="64">
        <v>0</v>
      </c>
      <c r="K63" s="64">
        <v>0</v>
      </c>
      <c r="L63" s="64">
        <v>0</v>
      </c>
      <c r="M63" s="45">
        <f t="shared" si="5"/>
        <v>7051982.6905500013</v>
      </c>
    </row>
    <row r="64" spans="4:13" s="12" customFormat="1" ht="14.25" customHeight="1" x14ac:dyDescent="0.2">
      <c r="D64" s="73" t="s">
        <v>56</v>
      </c>
      <c r="E64" s="51" t="s">
        <v>45</v>
      </c>
      <c r="F64" s="64">
        <v>0</v>
      </c>
      <c r="G64" s="64">
        <v>0</v>
      </c>
      <c r="H64" s="64">
        <v>0</v>
      </c>
      <c r="I64" s="64">
        <v>0</v>
      </c>
      <c r="J64" s="64">
        <v>2906267.7589999987</v>
      </c>
      <c r="K64" s="64">
        <v>0</v>
      </c>
      <c r="L64" s="64">
        <v>0</v>
      </c>
      <c r="M64" s="45">
        <f t="shared" si="5"/>
        <v>2906267.7589999987</v>
      </c>
    </row>
    <row r="65" spans="4:13" s="12" customFormat="1" ht="14.25" customHeight="1" x14ac:dyDescent="0.2">
      <c r="D65" s="73" t="s">
        <v>84</v>
      </c>
      <c r="E65" s="51" t="s">
        <v>47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35227.107999999993</v>
      </c>
      <c r="L65" s="64">
        <v>0</v>
      </c>
      <c r="M65" s="45">
        <f t="shared" si="5"/>
        <v>35227.107999999993</v>
      </c>
    </row>
    <row r="66" spans="4:13" s="12" customFormat="1" ht="14.25" customHeight="1" x14ac:dyDescent="0.2">
      <c r="D66" s="73" t="s">
        <v>85</v>
      </c>
      <c r="E66" s="51" t="s">
        <v>47</v>
      </c>
      <c r="F66" s="64">
        <v>0</v>
      </c>
      <c r="G66" s="64">
        <v>0</v>
      </c>
      <c r="H66" s="64">
        <v>0</v>
      </c>
      <c r="I66" s="64">
        <v>0</v>
      </c>
      <c r="J66" s="64">
        <v>466360.4</v>
      </c>
      <c r="K66" s="64">
        <v>0</v>
      </c>
      <c r="L66" s="64">
        <v>0</v>
      </c>
      <c r="M66" s="45">
        <f t="shared" si="5"/>
        <v>466360.4</v>
      </c>
    </row>
    <row r="67" spans="4:13" s="12" customFormat="1" ht="14.25" customHeight="1" x14ac:dyDescent="0.2">
      <c r="D67" s="121" t="s">
        <v>21</v>
      </c>
      <c r="E67" s="52"/>
      <c r="F67" s="65">
        <f>+SUM(F68:F71)</f>
        <v>36484</v>
      </c>
      <c r="G67" s="65">
        <f t="shared" ref="G67:M67" si="14">+SUM(G68:G71)</f>
        <v>18393</v>
      </c>
      <c r="H67" s="65">
        <f t="shared" si="14"/>
        <v>462324.52899999998</v>
      </c>
      <c r="I67" s="65">
        <f t="shared" si="14"/>
        <v>145843.90399999998</v>
      </c>
      <c r="J67" s="65">
        <f t="shared" si="14"/>
        <v>1507639.1379999998</v>
      </c>
      <c r="K67" s="65">
        <f t="shared" si="14"/>
        <v>4979518.4570000004</v>
      </c>
      <c r="L67" s="65">
        <f t="shared" si="14"/>
        <v>13</v>
      </c>
      <c r="M67" s="65">
        <f t="shared" si="14"/>
        <v>7095339.027999999</v>
      </c>
    </row>
    <row r="68" spans="4:13" s="12" customFormat="1" ht="14.25" customHeight="1" x14ac:dyDescent="0.2">
      <c r="D68" s="73" t="s">
        <v>86</v>
      </c>
      <c r="E68" s="51" t="s">
        <v>47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45">
        <f t="shared" si="5"/>
        <v>0</v>
      </c>
    </row>
    <row r="69" spans="4:13" ht="14.25" customHeight="1" x14ac:dyDescent="0.2">
      <c r="D69" s="73" t="s">
        <v>63</v>
      </c>
      <c r="E69" s="51" t="s">
        <v>47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1232061.42</v>
      </c>
      <c r="L69" s="64">
        <v>0</v>
      </c>
      <c r="M69" s="45">
        <f t="shared" si="5"/>
        <v>1232061.42</v>
      </c>
    </row>
    <row r="70" spans="4:13" ht="14.25" customHeight="1" x14ac:dyDescent="0.2">
      <c r="D70" s="73" t="s">
        <v>64</v>
      </c>
      <c r="E70" s="51" t="s">
        <v>45</v>
      </c>
      <c r="F70" s="64">
        <v>36484</v>
      </c>
      <c r="G70" s="18">
        <v>18393</v>
      </c>
      <c r="H70" s="64">
        <v>462324.52899999998</v>
      </c>
      <c r="I70" s="64">
        <v>145843.90399999998</v>
      </c>
      <c r="J70" s="64">
        <v>1507639.1379999998</v>
      </c>
      <c r="K70" s="64">
        <v>0</v>
      </c>
      <c r="L70" s="64">
        <v>13</v>
      </c>
      <c r="M70" s="45">
        <f t="shared" si="5"/>
        <v>2115820.5709999995</v>
      </c>
    </row>
    <row r="71" spans="4:13" ht="14.25" customHeight="1" x14ac:dyDescent="0.2">
      <c r="D71" s="73" t="s">
        <v>22</v>
      </c>
      <c r="E71" s="51" t="s">
        <v>47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3747457.037</v>
      </c>
      <c r="L71" s="64">
        <v>0</v>
      </c>
      <c r="M71" s="45">
        <f t="shared" si="5"/>
        <v>3747457.037</v>
      </c>
    </row>
    <row r="72" spans="4:13" ht="14.25" customHeight="1" x14ac:dyDescent="0.2">
      <c r="D72" s="121" t="s">
        <v>34</v>
      </c>
      <c r="E72" s="52"/>
      <c r="F72" s="65">
        <f>+F73</f>
        <v>0</v>
      </c>
      <c r="G72" s="65">
        <f t="shared" ref="G72:M72" si="15">+G73</f>
        <v>0</v>
      </c>
      <c r="H72" s="65">
        <f t="shared" si="15"/>
        <v>0</v>
      </c>
      <c r="I72" s="65">
        <f t="shared" si="15"/>
        <v>0</v>
      </c>
      <c r="J72" s="65">
        <f t="shared" si="15"/>
        <v>21401915.120000001</v>
      </c>
      <c r="K72" s="65">
        <f t="shared" si="15"/>
        <v>0</v>
      </c>
      <c r="L72" s="65">
        <f t="shared" si="15"/>
        <v>0</v>
      </c>
      <c r="M72" s="65">
        <f t="shared" si="15"/>
        <v>21401915.120000001</v>
      </c>
    </row>
    <row r="73" spans="4:13" ht="14.25" customHeight="1" x14ac:dyDescent="0.2">
      <c r="D73" s="122" t="s">
        <v>87</v>
      </c>
      <c r="E73" s="51" t="s">
        <v>47</v>
      </c>
      <c r="F73" s="64">
        <v>0</v>
      </c>
      <c r="G73" s="64">
        <v>0</v>
      </c>
      <c r="H73" s="64">
        <v>0</v>
      </c>
      <c r="I73" s="64">
        <v>0</v>
      </c>
      <c r="J73" s="64">
        <v>21401915.120000001</v>
      </c>
      <c r="K73" s="64">
        <v>0</v>
      </c>
      <c r="L73" s="64">
        <v>0</v>
      </c>
      <c r="M73" s="45">
        <f t="shared" si="5"/>
        <v>21401915.120000001</v>
      </c>
    </row>
    <row r="74" spans="4:13" ht="14.25" customHeight="1" x14ac:dyDescent="0.2">
      <c r="D74" s="121" t="s">
        <v>6</v>
      </c>
      <c r="E74" s="52"/>
      <c r="F74" s="65">
        <f>+SUM(F75:F77)</f>
        <v>2383</v>
      </c>
      <c r="G74" s="65">
        <f t="shared" ref="G74:M74" si="16">+SUM(G75:G77)</f>
        <v>1675</v>
      </c>
      <c r="H74" s="65">
        <f t="shared" si="16"/>
        <v>22759.7</v>
      </c>
      <c r="I74" s="65">
        <f t="shared" si="16"/>
        <v>17920.66</v>
      </c>
      <c r="J74" s="65">
        <f t="shared" si="16"/>
        <v>5737841.7989999996</v>
      </c>
      <c r="K74" s="65">
        <f t="shared" si="16"/>
        <v>0</v>
      </c>
      <c r="L74" s="65">
        <f t="shared" si="16"/>
        <v>0</v>
      </c>
      <c r="M74" s="65">
        <f t="shared" si="16"/>
        <v>5778522.159</v>
      </c>
    </row>
    <row r="75" spans="4:13" ht="14.25" customHeight="1" x14ac:dyDescent="0.2">
      <c r="D75" s="73" t="s">
        <v>113</v>
      </c>
      <c r="E75" s="51" t="s">
        <v>47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45">
        <f t="shared" si="5"/>
        <v>0</v>
      </c>
    </row>
    <row r="76" spans="4:13" ht="14.25" customHeight="1" x14ac:dyDescent="0.2">
      <c r="D76" s="73" t="s">
        <v>23</v>
      </c>
      <c r="E76" s="51" t="s">
        <v>45</v>
      </c>
      <c r="F76" s="64">
        <v>2383</v>
      </c>
      <c r="G76" s="18">
        <v>1675</v>
      </c>
      <c r="H76" s="64">
        <v>22759.7</v>
      </c>
      <c r="I76" s="64">
        <v>17920.66</v>
      </c>
      <c r="J76" s="64">
        <v>5737841.7989999996</v>
      </c>
      <c r="K76" s="64">
        <v>0</v>
      </c>
      <c r="L76" s="64">
        <v>0</v>
      </c>
      <c r="M76" s="45">
        <f t="shared" si="5"/>
        <v>5778522.159</v>
      </c>
    </row>
    <row r="77" spans="4:13" ht="14.25" customHeight="1" x14ac:dyDescent="0.2">
      <c r="D77" s="73" t="s">
        <v>88</v>
      </c>
      <c r="E77" s="51" t="s">
        <v>47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45">
        <f t="shared" si="5"/>
        <v>0</v>
      </c>
    </row>
    <row r="78" spans="4:13" ht="14.25" customHeight="1" x14ac:dyDescent="0.2">
      <c r="D78" s="121" t="s">
        <v>7</v>
      </c>
      <c r="E78" s="52"/>
      <c r="F78" s="65">
        <f>+SUM(F79:F85)</f>
        <v>12409</v>
      </c>
      <c r="G78" s="65">
        <f t="shared" ref="G78:M78" si="17">+SUM(G79:G85)</f>
        <v>9757</v>
      </c>
      <c r="H78" s="65">
        <f t="shared" si="17"/>
        <v>242323.28250000006</v>
      </c>
      <c r="I78" s="65">
        <f t="shared" si="17"/>
        <v>35622.167999999998</v>
      </c>
      <c r="J78" s="65">
        <f t="shared" si="17"/>
        <v>1812166.56</v>
      </c>
      <c r="K78" s="65">
        <f t="shared" si="17"/>
        <v>662691.48200000008</v>
      </c>
      <c r="L78" s="65">
        <f t="shared" si="17"/>
        <v>0</v>
      </c>
      <c r="M78" s="65">
        <f t="shared" si="17"/>
        <v>2752803.4925000002</v>
      </c>
    </row>
    <row r="79" spans="4:13" ht="14.25" customHeight="1" x14ac:dyDescent="0.2">
      <c r="D79" s="120" t="s">
        <v>67</v>
      </c>
      <c r="E79" s="51" t="s">
        <v>47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650432.49200000009</v>
      </c>
      <c r="L79" s="64">
        <v>0</v>
      </c>
      <c r="M79" s="45">
        <f t="shared" si="5"/>
        <v>650432.49200000009</v>
      </c>
    </row>
    <row r="80" spans="4:13" ht="14.25" customHeight="1" x14ac:dyDescent="0.2">
      <c r="D80" s="73" t="s">
        <v>89</v>
      </c>
      <c r="E80" s="51" t="s">
        <v>47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45">
        <f t="shared" si="5"/>
        <v>0</v>
      </c>
    </row>
    <row r="81" spans="4:13" ht="14.25" customHeight="1" x14ac:dyDescent="0.2">
      <c r="D81" s="73" t="s">
        <v>112</v>
      </c>
      <c r="E81" s="51" t="s">
        <v>45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45">
        <f t="shared" si="5"/>
        <v>0</v>
      </c>
    </row>
    <row r="82" spans="4:13" ht="14.25" customHeight="1" x14ac:dyDescent="0.2">
      <c r="D82" s="73" t="s">
        <v>24</v>
      </c>
      <c r="E82" s="51" t="s">
        <v>47</v>
      </c>
      <c r="F82" s="64">
        <v>2345</v>
      </c>
      <c r="G82" s="18">
        <v>1812</v>
      </c>
      <c r="H82" s="64">
        <v>44960</v>
      </c>
      <c r="I82" s="64">
        <v>18084</v>
      </c>
      <c r="J82" s="64">
        <v>296227</v>
      </c>
      <c r="K82" s="64">
        <v>1272</v>
      </c>
      <c r="L82" s="64">
        <v>0</v>
      </c>
      <c r="M82" s="45">
        <f t="shared" si="5"/>
        <v>360543</v>
      </c>
    </row>
    <row r="83" spans="4:13" ht="14.25" customHeight="1" x14ac:dyDescent="0.2">
      <c r="D83" s="120" t="s">
        <v>66</v>
      </c>
      <c r="E83" s="51" t="s">
        <v>47</v>
      </c>
      <c r="F83" s="64">
        <v>10064</v>
      </c>
      <c r="G83" s="18">
        <v>7945</v>
      </c>
      <c r="H83" s="64">
        <v>197363.28250000006</v>
      </c>
      <c r="I83" s="64">
        <v>17538.167999999998</v>
      </c>
      <c r="J83" s="64">
        <v>307311.20999999996</v>
      </c>
      <c r="K83" s="64">
        <v>10986.99</v>
      </c>
      <c r="L83" s="64">
        <v>0</v>
      </c>
      <c r="M83" s="45">
        <f t="shared" si="5"/>
        <v>533199.65049999999</v>
      </c>
    </row>
    <row r="84" spans="4:13" ht="14.25" customHeight="1" x14ac:dyDescent="0.2">
      <c r="D84" s="120" t="s">
        <v>65</v>
      </c>
      <c r="E84" s="51" t="s">
        <v>47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45">
        <f t="shared" si="5"/>
        <v>0</v>
      </c>
    </row>
    <row r="85" spans="4:13" ht="14.25" customHeight="1" x14ac:dyDescent="0.2">
      <c r="D85" s="126" t="s">
        <v>90</v>
      </c>
      <c r="E85" s="108" t="s">
        <v>47</v>
      </c>
      <c r="F85" s="109">
        <v>0</v>
      </c>
      <c r="G85" s="111">
        <v>0</v>
      </c>
      <c r="H85" s="109">
        <v>0</v>
      </c>
      <c r="I85" s="109">
        <v>0</v>
      </c>
      <c r="J85" s="109">
        <v>1208628.3500000001</v>
      </c>
      <c r="K85" s="109">
        <v>0</v>
      </c>
      <c r="L85" s="109">
        <v>0</v>
      </c>
      <c r="M85" s="89">
        <f t="shared" si="5"/>
        <v>1208628.3500000001</v>
      </c>
    </row>
    <row r="86" spans="4:13" ht="14.25" customHeight="1" x14ac:dyDescent="0.2">
      <c r="D86" s="121" t="s">
        <v>106</v>
      </c>
      <c r="E86" s="93"/>
      <c r="F86" s="65">
        <f t="shared" ref="F86:M86" si="18">+F87</f>
        <v>0</v>
      </c>
      <c r="G86" s="65">
        <f t="shared" si="18"/>
        <v>0</v>
      </c>
      <c r="H86" s="65">
        <f t="shared" si="18"/>
        <v>0</v>
      </c>
      <c r="I86" s="65">
        <f t="shared" si="18"/>
        <v>0</v>
      </c>
      <c r="J86" s="65">
        <f t="shared" si="18"/>
        <v>0</v>
      </c>
      <c r="K86" s="65">
        <f t="shared" si="18"/>
        <v>0</v>
      </c>
      <c r="L86" s="65">
        <f t="shared" si="18"/>
        <v>0</v>
      </c>
      <c r="M86" s="65">
        <f t="shared" si="18"/>
        <v>0</v>
      </c>
    </row>
    <row r="87" spans="4:13" ht="14.25" customHeight="1" thickBot="1" x14ac:dyDescent="0.25">
      <c r="D87" s="133" t="s">
        <v>107</v>
      </c>
      <c r="E87" s="110" t="s">
        <v>47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45">
        <f>+SUM(H87:L87)</f>
        <v>0</v>
      </c>
    </row>
    <row r="88" spans="4:13" ht="14.25" customHeight="1" thickBot="1" x14ac:dyDescent="0.25">
      <c r="D88" s="136"/>
      <c r="E88" s="114"/>
      <c r="F88" s="91"/>
      <c r="G88" s="113"/>
      <c r="H88" s="91"/>
      <c r="I88" s="91"/>
      <c r="J88" s="91"/>
      <c r="K88" s="91"/>
      <c r="L88" s="113"/>
      <c r="M88" s="106"/>
    </row>
    <row r="89" spans="4:13" ht="14.25" customHeight="1" thickBot="1" x14ac:dyDescent="0.25">
      <c r="D89" s="130" t="s">
        <v>8</v>
      </c>
      <c r="E89" s="49"/>
      <c r="F89" s="61">
        <f>+F90+F103+F107+F111</f>
        <v>42</v>
      </c>
      <c r="G89" s="61">
        <f t="shared" ref="G89:M89" si="19">+G90+G103+G107+G111</f>
        <v>36</v>
      </c>
      <c r="H89" s="61">
        <f t="shared" si="19"/>
        <v>357.92363</v>
      </c>
      <c r="I89" s="61">
        <f t="shared" si="19"/>
        <v>200235.25930200005</v>
      </c>
      <c r="J89" s="61">
        <f t="shared" si="19"/>
        <v>0</v>
      </c>
      <c r="K89" s="61">
        <f t="shared" si="19"/>
        <v>9145.82</v>
      </c>
      <c r="L89" s="61">
        <f t="shared" si="19"/>
        <v>211.85043999999999</v>
      </c>
      <c r="M89" s="61">
        <f t="shared" si="19"/>
        <v>209950.85337200007</v>
      </c>
    </row>
    <row r="90" spans="4:13" ht="14.25" customHeight="1" x14ac:dyDescent="0.2">
      <c r="D90" s="131" t="s">
        <v>9</v>
      </c>
      <c r="E90" s="56"/>
      <c r="F90" s="67">
        <f>+SUM(F91:F102)</f>
        <v>0</v>
      </c>
      <c r="G90" s="67">
        <f t="shared" ref="G90:M90" si="20">+SUM(G91:G102)</f>
        <v>0</v>
      </c>
      <c r="H90" s="67">
        <f t="shared" si="20"/>
        <v>0</v>
      </c>
      <c r="I90" s="67">
        <f t="shared" si="20"/>
        <v>991</v>
      </c>
      <c r="J90" s="67">
        <f t="shared" si="20"/>
        <v>0</v>
      </c>
      <c r="K90" s="67">
        <f t="shared" si="20"/>
        <v>0</v>
      </c>
      <c r="L90" s="67">
        <f t="shared" si="20"/>
        <v>0</v>
      </c>
      <c r="M90" s="67">
        <f t="shared" si="20"/>
        <v>991</v>
      </c>
    </row>
    <row r="91" spans="4:13" ht="14.25" customHeight="1" x14ac:dyDescent="0.2">
      <c r="D91" s="120" t="s">
        <v>91</v>
      </c>
      <c r="E91" s="51" t="s">
        <v>47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45">
        <f t="shared" ref="M91:M110" si="21">+SUM(H91:L91)</f>
        <v>0</v>
      </c>
    </row>
    <row r="92" spans="4:13" ht="14.25" customHeight="1" x14ac:dyDescent="0.2">
      <c r="D92" s="120" t="s">
        <v>92</v>
      </c>
      <c r="E92" s="51" t="s">
        <v>47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45">
        <f t="shared" si="21"/>
        <v>0</v>
      </c>
    </row>
    <row r="93" spans="4:13" ht="14.25" customHeight="1" x14ac:dyDescent="0.2">
      <c r="D93" s="120" t="s">
        <v>93</v>
      </c>
      <c r="E93" s="51" t="s">
        <v>47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45">
        <f t="shared" si="21"/>
        <v>0</v>
      </c>
    </row>
    <row r="94" spans="4:13" ht="14.25" customHeight="1" x14ac:dyDescent="0.2">
      <c r="D94" s="73" t="s">
        <v>94</v>
      </c>
      <c r="E94" s="51" t="s">
        <v>47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45">
        <f t="shared" si="21"/>
        <v>0</v>
      </c>
    </row>
    <row r="95" spans="4:13" ht="14.25" customHeight="1" x14ac:dyDescent="0.2">
      <c r="D95" s="73" t="s">
        <v>41</v>
      </c>
      <c r="E95" s="51" t="s">
        <v>45</v>
      </c>
      <c r="F95" s="64">
        <v>0</v>
      </c>
      <c r="G95" s="64">
        <v>0</v>
      </c>
      <c r="H95" s="64">
        <v>0</v>
      </c>
      <c r="I95" s="64">
        <v>991</v>
      </c>
      <c r="J95" s="64">
        <v>0</v>
      </c>
      <c r="K95" s="64">
        <v>0</v>
      </c>
      <c r="L95" s="64">
        <v>0</v>
      </c>
      <c r="M95" s="45">
        <f t="shared" si="21"/>
        <v>991</v>
      </c>
    </row>
    <row r="96" spans="4:13" ht="14.25" customHeight="1" x14ac:dyDescent="0.2">
      <c r="D96" s="120" t="s">
        <v>95</v>
      </c>
      <c r="E96" s="51" t="s">
        <v>47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45">
        <f t="shared" si="21"/>
        <v>0</v>
      </c>
    </row>
    <row r="97" spans="4:13" ht="14.25" customHeight="1" x14ac:dyDescent="0.2">
      <c r="D97" s="120" t="s">
        <v>96</v>
      </c>
      <c r="E97" s="51" t="s">
        <v>47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45">
        <f t="shared" si="21"/>
        <v>0</v>
      </c>
    </row>
    <row r="98" spans="4:13" ht="14.25" customHeight="1" x14ac:dyDescent="0.2">
      <c r="D98" s="120" t="s">
        <v>97</v>
      </c>
      <c r="E98" s="51" t="s">
        <v>47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45">
        <f t="shared" si="21"/>
        <v>0</v>
      </c>
    </row>
    <row r="99" spans="4:13" ht="14.25" customHeight="1" x14ac:dyDescent="0.2">
      <c r="D99" s="120" t="s">
        <v>98</v>
      </c>
      <c r="E99" s="51" t="s">
        <v>47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45">
        <f t="shared" si="21"/>
        <v>0</v>
      </c>
    </row>
    <row r="100" spans="4:13" ht="14.25" customHeight="1" x14ac:dyDescent="0.2">
      <c r="D100" s="120" t="s">
        <v>99</v>
      </c>
      <c r="E100" s="51" t="s">
        <v>47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45">
        <f t="shared" si="21"/>
        <v>0</v>
      </c>
    </row>
    <row r="101" spans="4:13" ht="14.25" customHeight="1" x14ac:dyDescent="0.2">
      <c r="D101" s="120" t="s">
        <v>100</v>
      </c>
      <c r="E101" s="51" t="s">
        <v>47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45">
        <f t="shared" si="21"/>
        <v>0</v>
      </c>
    </row>
    <row r="102" spans="4:13" ht="14.25" customHeight="1" x14ac:dyDescent="0.2">
      <c r="D102" s="120" t="s">
        <v>101</v>
      </c>
      <c r="E102" s="51" t="s">
        <v>47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45">
        <f t="shared" si="21"/>
        <v>0</v>
      </c>
    </row>
    <row r="103" spans="4:13" ht="14.25" customHeight="1" x14ac:dyDescent="0.2">
      <c r="D103" s="121" t="s">
        <v>10</v>
      </c>
      <c r="E103" s="57"/>
      <c r="F103" s="65">
        <f>+SUM(F104:F106)</f>
        <v>0</v>
      </c>
      <c r="G103" s="65">
        <f t="shared" ref="G103:M103" si="22">+SUM(G104:G106)</f>
        <v>0</v>
      </c>
      <c r="H103" s="65">
        <f t="shared" si="22"/>
        <v>0</v>
      </c>
      <c r="I103" s="65">
        <f t="shared" si="22"/>
        <v>0</v>
      </c>
      <c r="J103" s="65">
        <f t="shared" si="22"/>
        <v>0</v>
      </c>
      <c r="K103" s="65">
        <f t="shared" si="22"/>
        <v>6893.5399999999991</v>
      </c>
      <c r="L103" s="65">
        <f t="shared" si="22"/>
        <v>0</v>
      </c>
      <c r="M103" s="65">
        <f t="shared" si="22"/>
        <v>6893.5399999999991</v>
      </c>
    </row>
    <row r="104" spans="4:13" ht="14.25" customHeight="1" x14ac:dyDescent="0.2">
      <c r="D104" s="73" t="s">
        <v>102</v>
      </c>
      <c r="E104" s="51" t="s">
        <v>47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6893.5399999999991</v>
      </c>
      <c r="L104" s="64">
        <v>0</v>
      </c>
      <c r="M104" s="45">
        <f t="shared" si="21"/>
        <v>6893.5399999999991</v>
      </c>
    </row>
    <row r="105" spans="4:13" ht="14.25" customHeight="1" x14ac:dyDescent="0.2">
      <c r="D105" s="73" t="s">
        <v>42</v>
      </c>
      <c r="E105" s="51" t="s">
        <v>45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45">
        <f t="shared" si="21"/>
        <v>0</v>
      </c>
    </row>
    <row r="106" spans="4:13" ht="14.25" customHeight="1" x14ac:dyDescent="0.2">
      <c r="D106" s="73" t="s">
        <v>52</v>
      </c>
      <c r="E106" s="51" t="s">
        <v>45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45">
        <f t="shared" si="21"/>
        <v>0</v>
      </c>
    </row>
    <row r="107" spans="4:13" ht="14.25" customHeight="1" x14ac:dyDescent="0.2">
      <c r="D107" s="121" t="s">
        <v>25</v>
      </c>
      <c r="E107" s="57"/>
      <c r="F107" s="65">
        <f>+SUM(F108:F110)</f>
        <v>42</v>
      </c>
      <c r="G107" s="65">
        <f>+SUM(G108:G110)</f>
        <v>36</v>
      </c>
      <c r="H107" s="65">
        <f t="shared" ref="H107:M107" si="23">+SUM(H108:H110)</f>
        <v>357.92363</v>
      </c>
      <c r="I107" s="65">
        <f t="shared" si="23"/>
        <v>199244.25930200005</v>
      </c>
      <c r="J107" s="65">
        <f t="shared" si="23"/>
        <v>0</v>
      </c>
      <c r="K107" s="65">
        <f t="shared" si="23"/>
        <v>2252.2799999999997</v>
      </c>
      <c r="L107" s="65">
        <f t="shared" si="23"/>
        <v>211.85043999999999</v>
      </c>
      <c r="M107" s="65">
        <f t="shared" si="23"/>
        <v>202066.31337200006</v>
      </c>
    </row>
    <row r="108" spans="4:13" ht="14.25" customHeight="1" x14ac:dyDescent="0.2">
      <c r="D108" s="73" t="s">
        <v>103</v>
      </c>
      <c r="E108" s="51" t="s">
        <v>47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45">
        <f t="shared" si="21"/>
        <v>0</v>
      </c>
    </row>
    <row r="109" spans="4:13" ht="14.25" customHeight="1" x14ac:dyDescent="0.2">
      <c r="D109" s="73" t="s">
        <v>104</v>
      </c>
      <c r="E109" s="93" t="s">
        <v>45</v>
      </c>
      <c r="F109" s="64">
        <v>0</v>
      </c>
      <c r="G109" s="18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45">
        <f t="shared" si="21"/>
        <v>0</v>
      </c>
    </row>
    <row r="110" spans="4:13" ht="14.25" customHeight="1" x14ac:dyDescent="0.2">
      <c r="D110" s="73" t="s">
        <v>121</v>
      </c>
      <c r="E110" s="51" t="s">
        <v>47</v>
      </c>
      <c r="F110" s="64">
        <v>42</v>
      </c>
      <c r="G110" s="18">
        <v>36</v>
      </c>
      <c r="H110" s="64">
        <v>357.92363</v>
      </c>
      <c r="I110" s="64">
        <v>199244.25930200005</v>
      </c>
      <c r="J110" s="64">
        <v>0</v>
      </c>
      <c r="K110" s="64">
        <v>2252.2799999999997</v>
      </c>
      <c r="L110" s="64">
        <v>211.85043999999999</v>
      </c>
      <c r="M110" s="45">
        <f t="shared" si="21"/>
        <v>202066.31337200006</v>
      </c>
    </row>
    <row r="111" spans="4:13" ht="14.25" customHeight="1" x14ac:dyDescent="0.2">
      <c r="D111" s="121" t="s">
        <v>28</v>
      </c>
      <c r="E111" s="57"/>
      <c r="F111" s="65">
        <f>+F112</f>
        <v>0</v>
      </c>
      <c r="G111" s="65">
        <f t="shared" ref="G111:M111" si="24">+G112</f>
        <v>0</v>
      </c>
      <c r="H111" s="65">
        <f t="shared" si="24"/>
        <v>0</v>
      </c>
      <c r="I111" s="65">
        <f t="shared" si="24"/>
        <v>0</v>
      </c>
      <c r="J111" s="65">
        <f t="shared" si="24"/>
        <v>0</v>
      </c>
      <c r="K111" s="65">
        <f t="shared" si="24"/>
        <v>0</v>
      </c>
      <c r="L111" s="65">
        <f t="shared" si="24"/>
        <v>0</v>
      </c>
      <c r="M111" s="65">
        <f t="shared" si="24"/>
        <v>0</v>
      </c>
    </row>
    <row r="112" spans="4:13" ht="14.25" customHeight="1" thickBot="1" x14ac:dyDescent="0.25">
      <c r="D112" s="135" t="s">
        <v>43</v>
      </c>
      <c r="E112" s="94" t="s">
        <v>45</v>
      </c>
      <c r="F112" s="64">
        <v>0</v>
      </c>
      <c r="G112" s="18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9">
        <f>+SUM(H112:L112)</f>
        <v>0</v>
      </c>
    </row>
    <row r="113" spans="4:13" ht="14.4" x14ac:dyDescent="0.3">
      <c r="D113" s="13" t="s">
        <v>53</v>
      </c>
      <c r="E113" s="13"/>
      <c r="F113" s="95"/>
      <c r="G113" s="96"/>
      <c r="H113" s="97"/>
      <c r="I113" s="98"/>
      <c r="J113" s="97"/>
      <c r="K113" s="99"/>
      <c r="L113" s="100"/>
      <c r="M113" s="90"/>
    </row>
    <row r="114" spans="4:13" x14ac:dyDescent="0.2">
      <c r="D114" s="13" t="s">
        <v>51</v>
      </c>
      <c r="E114" s="13"/>
      <c r="F114" s="84"/>
      <c r="G114" s="14"/>
      <c r="H114" s="80"/>
      <c r="I114" s="80"/>
      <c r="J114" s="84"/>
      <c r="K114" s="71"/>
    </row>
    <row r="115" spans="4:13" x14ac:dyDescent="0.2">
      <c r="D115" s="13" t="s">
        <v>116</v>
      </c>
      <c r="E115" s="13"/>
      <c r="F115" s="84"/>
      <c r="G115" s="14"/>
      <c r="H115" s="80"/>
      <c r="I115" s="80"/>
      <c r="J115" s="84"/>
      <c r="K115" s="71"/>
    </row>
    <row r="116" spans="4:13" x14ac:dyDescent="0.2">
      <c r="D116" s="17"/>
      <c r="E116" s="16"/>
      <c r="F116" s="77"/>
      <c r="G116" s="3"/>
      <c r="H116" s="77"/>
      <c r="I116" s="77"/>
      <c r="J116" s="77"/>
      <c r="K116" s="77"/>
      <c r="L116" s="3"/>
      <c r="M116" s="3"/>
    </row>
    <row r="118" spans="4:13" x14ac:dyDescent="0.2">
      <c r="H118" s="81"/>
      <c r="I118" s="81"/>
      <c r="J118" s="81"/>
      <c r="K118" s="85"/>
    </row>
    <row r="119" spans="4:13" x14ac:dyDescent="0.2">
      <c r="H119" s="81"/>
      <c r="I119" s="81"/>
      <c r="J119" s="81"/>
      <c r="K119" s="85"/>
    </row>
  </sheetData>
  <mergeCells count="14">
    <mergeCell ref="M12:M14"/>
    <mergeCell ref="F13:F14"/>
    <mergeCell ref="G13:G14"/>
    <mergeCell ref="H13:H14"/>
    <mergeCell ref="D6:M6"/>
    <mergeCell ref="D7:M7"/>
    <mergeCell ref="D8:M8"/>
    <mergeCell ref="D12:D14"/>
    <mergeCell ref="E12:E14"/>
    <mergeCell ref="F12:H12"/>
    <mergeCell ref="I12:I14"/>
    <mergeCell ref="J12:J14"/>
    <mergeCell ref="K12:K14"/>
    <mergeCell ref="L12:L14"/>
  </mergeCells>
  <printOptions horizontalCentered="1" verticalCentered="1"/>
  <pageMargins left="0" right="0" top="0.19685039370078741" bottom="0.19685039370078741" header="0" footer="0"/>
  <pageSetup paperSize="9" scale="54" orientation="portrait" r:id="rId1"/>
  <headerFooter alignWithMargins="0"/>
  <ignoredErrors>
    <ignoredError sqref="M91:M102 M104:M106 M108 M112 M20:M21 M79:M85 M75:M77 M73 M68:M71 M52 M54:M66 M45 M47:M50 M39:M43 M28:M30" formulaRange="1"/>
    <ignoredError sqref="M103 M111 M78 M74 M72 M67 M51 M53 M44 M46 M31:M38 M27 M24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D295-3D07-4B6C-A2A9-8DF90AC8253B}">
  <dimension ref="A6:M118"/>
  <sheetViews>
    <sheetView showGridLines="0" view="pageBreakPreview" topLeftCell="D1" zoomScale="110" zoomScaleNormal="100" zoomScaleSheetLayoutView="110" workbookViewId="0">
      <selection activeCell="F111" sqref="F111:M111"/>
    </sheetView>
  </sheetViews>
  <sheetFormatPr baseColWidth="10" defaultColWidth="11.44140625" defaultRowHeight="11.4" x14ac:dyDescent="0.2"/>
  <cols>
    <col min="1" max="3" width="2.88671875" style="1" hidden="1" customWidth="1"/>
    <col min="4" max="4" width="56" style="7" customWidth="1"/>
    <col min="5" max="5" width="12" style="7" customWidth="1"/>
    <col min="6" max="6" width="11.88671875" style="60" customWidth="1"/>
    <col min="7" max="7" width="12.109375" style="2" customWidth="1"/>
    <col min="8" max="8" width="12.5546875" style="60" customWidth="1"/>
    <col min="9" max="9" width="13.33203125" style="60" customWidth="1"/>
    <col min="10" max="10" width="13.6640625" style="60" customWidth="1"/>
    <col min="11" max="11" width="12.88671875" style="69" customWidth="1"/>
    <col min="12" max="12" width="11.5546875" style="1" customWidth="1"/>
    <col min="13" max="13" width="10.88671875" style="1" customWidth="1"/>
    <col min="14" max="16384" width="11.44140625" style="1"/>
  </cols>
  <sheetData>
    <row r="6" spans="4:13" ht="15" customHeight="1" x14ac:dyDescent="0.25">
      <c r="D6" s="151" t="s">
        <v>35</v>
      </c>
      <c r="E6" s="151"/>
      <c r="F6" s="151"/>
      <c r="G6" s="151"/>
      <c r="H6" s="151"/>
      <c r="I6" s="151"/>
      <c r="J6" s="151"/>
      <c r="K6" s="151"/>
      <c r="L6" s="151"/>
      <c r="M6" s="151"/>
    </row>
    <row r="7" spans="4:13" ht="12" customHeight="1" x14ac:dyDescent="0.25">
      <c r="D7" s="151" t="s">
        <v>48</v>
      </c>
      <c r="E7" s="151"/>
      <c r="F7" s="151"/>
      <c r="G7" s="151"/>
      <c r="H7" s="151"/>
      <c r="I7" s="151"/>
      <c r="J7" s="151"/>
      <c r="K7" s="151"/>
      <c r="L7" s="151"/>
      <c r="M7" s="151"/>
    </row>
    <row r="8" spans="4:13" ht="12" customHeight="1" x14ac:dyDescent="0.25">
      <c r="D8" s="151" t="s">
        <v>114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4:13" ht="3" customHeight="1" x14ac:dyDescent="0.2">
      <c r="D9" s="2"/>
      <c r="E9" s="2"/>
      <c r="H9" s="77"/>
      <c r="K9" s="60"/>
      <c r="L9" s="2"/>
      <c r="M9" s="2"/>
    </row>
    <row r="10" spans="4:13" ht="16.5" customHeight="1" x14ac:dyDescent="0.2">
      <c r="D10" s="4" t="s">
        <v>68</v>
      </c>
      <c r="E10" s="4"/>
      <c r="K10" s="60"/>
      <c r="L10" s="2"/>
      <c r="M10" s="105"/>
    </row>
    <row r="11" spans="4:13" ht="3" customHeight="1" thickBot="1" x14ac:dyDescent="0.3">
      <c r="D11" s="5"/>
      <c r="E11" s="5"/>
      <c r="K11" s="60"/>
      <c r="L11" s="2"/>
      <c r="M11" s="2"/>
    </row>
    <row r="12" spans="4:13" ht="24" customHeight="1" thickBot="1" x14ac:dyDescent="0.25">
      <c r="D12" s="140" t="s">
        <v>0</v>
      </c>
      <c r="E12" s="140" t="s">
        <v>46</v>
      </c>
      <c r="F12" s="146" t="s">
        <v>1</v>
      </c>
      <c r="G12" s="147"/>
      <c r="H12" s="148"/>
      <c r="I12" s="143" t="s">
        <v>13</v>
      </c>
      <c r="J12" s="143" t="s">
        <v>16</v>
      </c>
      <c r="K12" s="143" t="s">
        <v>14</v>
      </c>
      <c r="L12" s="143" t="s">
        <v>15</v>
      </c>
      <c r="M12" s="143" t="s">
        <v>120</v>
      </c>
    </row>
    <row r="13" spans="4:13" ht="18.75" customHeight="1" x14ac:dyDescent="0.2">
      <c r="D13" s="141"/>
      <c r="E13" s="141"/>
      <c r="F13" s="149" t="s">
        <v>117</v>
      </c>
      <c r="G13" s="149" t="s">
        <v>118</v>
      </c>
      <c r="H13" s="149" t="s">
        <v>119</v>
      </c>
      <c r="I13" s="144"/>
      <c r="J13" s="144"/>
      <c r="K13" s="144"/>
      <c r="L13" s="144"/>
      <c r="M13" s="144"/>
    </row>
    <row r="14" spans="4:13" ht="21" customHeight="1" thickBot="1" x14ac:dyDescent="0.25">
      <c r="D14" s="142"/>
      <c r="E14" s="142"/>
      <c r="F14" s="150"/>
      <c r="G14" s="150"/>
      <c r="H14" s="150"/>
      <c r="I14" s="145"/>
      <c r="J14" s="145"/>
      <c r="K14" s="145"/>
      <c r="L14" s="145"/>
      <c r="M14" s="145"/>
    </row>
    <row r="15" spans="4:13" ht="8.25" customHeight="1" thickBot="1" x14ac:dyDescent="0.25">
      <c r="E15" s="2"/>
      <c r="F15" s="83"/>
      <c r="G15" s="8"/>
      <c r="H15" s="78"/>
      <c r="I15" s="78"/>
      <c r="J15" s="83"/>
      <c r="K15" s="60"/>
      <c r="L15" s="2"/>
      <c r="M15" s="3"/>
    </row>
    <row r="16" spans="4:13" ht="21" customHeight="1" thickBot="1" x14ac:dyDescent="0.25">
      <c r="D16" s="9" t="s">
        <v>2</v>
      </c>
      <c r="E16" s="47"/>
      <c r="F16" s="61">
        <f>+F18+F88</f>
        <v>824288</v>
      </c>
      <c r="G16" s="61">
        <f t="shared" ref="G16:M16" si="0">+G18+G88</f>
        <v>486323</v>
      </c>
      <c r="H16" s="61">
        <f t="shared" si="0"/>
        <v>8908518.1314200014</v>
      </c>
      <c r="I16" s="61">
        <f t="shared" si="0"/>
        <v>2345.1939999999995</v>
      </c>
      <c r="J16" s="61">
        <f t="shared" si="0"/>
        <v>0</v>
      </c>
      <c r="K16" s="61">
        <f t="shared" si="0"/>
        <v>48989.222000000002</v>
      </c>
      <c r="L16" s="61">
        <f t="shared" si="0"/>
        <v>3929.13</v>
      </c>
      <c r="M16" s="61">
        <f t="shared" si="0"/>
        <v>8963781.6774199996</v>
      </c>
    </row>
    <row r="17" spans="4:13" ht="5.0999999999999996" customHeight="1" thickBot="1" x14ac:dyDescent="0.25">
      <c r="D17" s="43"/>
      <c r="E17" s="48"/>
      <c r="F17" s="86"/>
      <c r="G17" s="27"/>
      <c r="H17" s="62"/>
      <c r="I17" s="62"/>
      <c r="J17" s="62"/>
      <c r="K17" s="62"/>
      <c r="L17" s="27"/>
      <c r="M17" s="44"/>
    </row>
    <row r="18" spans="4:13" ht="14.25" customHeight="1" thickBot="1" x14ac:dyDescent="0.25">
      <c r="D18" s="33" t="s">
        <v>3</v>
      </c>
      <c r="E18" s="49"/>
      <c r="F18" s="61">
        <f t="shared" ref="F18:M18" si="1">+F19+F22+F26+F30+F32+F34+F37+F43+F45+F50+F52+F66+F71+F73+F77+F85</f>
        <v>824288</v>
      </c>
      <c r="G18" s="61">
        <f t="shared" si="1"/>
        <v>486323</v>
      </c>
      <c r="H18" s="61">
        <f t="shared" si="1"/>
        <v>8908518.1314200014</v>
      </c>
      <c r="I18" s="61">
        <f t="shared" si="1"/>
        <v>2345.1939999999995</v>
      </c>
      <c r="J18" s="61">
        <f t="shared" si="1"/>
        <v>0</v>
      </c>
      <c r="K18" s="61">
        <f t="shared" si="1"/>
        <v>48989.222000000002</v>
      </c>
      <c r="L18" s="61">
        <f t="shared" si="1"/>
        <v>3929.13</v>
      </c>
      <c r="M18" s="61">
        <f t="shared" si="1"/>
        <v>8963781.6774199996</v>
      </c>
    </row>
    <row r="19" spans="4:13" ht="14.25" customHeight="1" x14ac:dyDescent="0.2">
      <c r="D19" s="46" t="s">
        <v>17</v>
      </c>
      <c r="E19" s="50"/>
      <c r="F19" s="63">
        <f>+SUM(F20:F21)</f>
        <v>0</v>
      </c>
      <c r="G19" s="63">
        <f t="shared" ref="G19:M19" si="2">+SUM(G20:G21)</f>
        <v>0</v>
      </c>
      <c r="H19" s="63">
        <f t="shared" si="2"/>
        <v>0</v>
      </c>
      <c r="I19" s="63">
        <f t="shared" si="2"/>
        <v>0</v>
      </c>
      <c r="J19" s="63">
        <f t="shared" si="2"/>
        <v>0</v>
      </c>
      <c r="K19" s="63">
        <f t="shared" si="2"/>
        <v>0</v>
      </c>
      <c r="L19" s="63">
        <f t="shared" si="2"/>
        <v>0</v>
      </c>
      <c r="M19" s="63">
        <f t="shared" si="2"/>
        <v>0</v>
      </c>
    </row>
    <row r="20" spans="4:13" ht="14.25" customHeight="1" x14ac:dyDescent="0.2">
      <c r="D20" s="120" t="s">
        <v>70</v>
      </c>
      <c r="E20" s="51" t="s">
        <v>47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45">
        <f>+SUM(H20:L20)</f>
        <v>0</v>
      </c>
    </row>
    <row r="21" spans="4:13" ht="14.25" customHeight="1" x14ac:dyDescent="0.2">
      <c r="D21" s="120" t="s">
        <v>71</v>
      </c>
      <c r="E21" s="51" t="s">
        <v>47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45">
        <f>+SUM(H21:L21)</f>
        <v>0</v>
      </c>
    </row>
    <row r="22" spans="4:13" s="12" customFormat="1" ht="14.25" customHeight="1" x14ac:dyDescent="0.2">
      <c r="D22" s="121" t="s">
        <v>29</v>
      </c>
      <c r="E22" s="52"/>
      <c r="F22" s="65">
        <f>+SUM(F23:F25)</f>
        <v>1055</v>
      </c>
      <c r="G22" s="65">
        <f t="shared" ref="G22:M22" si="3">+SUM(G23:G25)</f>
        <v>666</v>
      </c>
      <c r="H22" s="65">
        <f t="shared" si="3"/>
        <v>10307.547</v>
      </c>
      <c r="I22" s="65">
        <f t="shared" si="3"/>
        <v>2042.4749999999997</v>
      </c>
      <c r="J22" s="65">
        <f t="shared" si="3"/>
        <v>0</v>
      </c>
      <c r="K22" s="65">
        <f t="shared" si="3"/>
        <v>0</v>
      </c>
      <c r="L22" s="65">
        <f t="shared" si="3"/>
        <v>0</v>
      </c>
      <c r="M22" s="65">
        <f t="shared" si="3"/>
        <v>12350.022000000001</v>
      </c>
    </row>
    <row r="23" spans="4:13" s="12" customFormat="1" ht="14.25" customHeight="1" x14ac:dyDescent="0.2">
      <c r="D23" s="120" t="s">
        <v>30</v>
      </c>
      <c r="E23" s="51" t="s">
        <v>45</v>
      </c>
      <c r="F23" s="64">
        <v>1055</v>
      </c>
      <c r="G23" s="18">
        <v>666</v>
      </c>
      <c r="H23" s="64">
        <v>10307.547</v>
      </c>
      <c r="I23" s="64">
        <v>2042.4749999999997</v>
      </c>
      <c r="J23" s="64">
        <v>0</v>
      </c>
      <c r="K23" s="64">
        <v>0</v>
      </c>
      <c r="L23" s="64">
        <v>0</v>
      </c>
      <c r="M23" s="45">
        <f>+SUM(H23:L23)</f>
        <v>12350.022000000001</v>
      </c>
    </row>
    <row r="24" spans="4:13" s="12" customFormat="1" ht="14.25" customHeight="1" x14ac:dyDescent="0.2">
      <c r="D24" s="120" t="s">
        <v>72</v>
      </c>
      <c r="E24" s="51" t="s">
        <v>47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45">
        <f>+SUM(H24:L24)</f>
        <v>0</v>
      </c>
    </row>
    <row r="25" spans="4:13" s="12" customFormat="1" ht="14.25" customHeight="1" x14ac:dyDescent="0.2">
      <c r="D25" s="120" t="s">
        <v>122</v>
      </c>
      <c r="E25" s="51" t="s">
        <v>47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45">
        <f>+SUM(H25:L25)</f>
        <v>0</v>
      </c>
    </row>
    <row r="26" spans="4:13" s="12" customFormat="1" ht="14.25" customHeight="1" x14ac:dyDescent="0.2">
      <c r="D26" s="121" t="s">
        <v>18</v>
      </c>
      <c r="E26" s="52"/>
      <c r="F26" s="65">
        <f>+SUM(F27:F29)</f>
        <v>0</v>
      </c>
      <c r="G26" s="65">
        <f t="shared" ref="G26:M26" si="4">+SUM(G27:G29)</f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0</v>
      </c>
      <c r="L26" s="65">
        <f t="shared" si="4"/>
        <v>0</v>
      </c>
      <c r="M26" s="65">
        <f t="shared" si="4"/>
        <v>0</v>
      </c>
    </row>
    <row r="27" spans="4:13" s="12" customFormat="1" ht="14.25" customHeight="1" x14ac:dyDescent="0.2">
      <c r="D27" s="120" t="s">
        <v>73</v>
      </c>
      <c r="E27" s="51" t="s">
        <v>47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45">
        <f>+SUM(H27:L27)</f>
        <v>0</v>
      </c>
    </row>
    <row r="28" spans="4:13" s="12" customFormat="1" ht="14.25" customHeight="1" x14ac:dyDescent="0.2">
      <c r="D28" s="120" t="s">
        <v>54</v>
      </c>
      <c r="E28" s="51" t="s">
        <v>47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45">
        <f t="shared" ref="M28:M84" si="5">+SUM(H28:L28)</f>
        <v>0</v>
      </c>
    </row>
    <row r="29" spans="4:13" s="12" customFormat="1" ht="14.25" customHeight="1" x14ac:dyDescent="0.2">
      <c r="D29" s="120" t="s">
        <v>74</v>
      </c>
      <c r="E29" s="51" t="s">
        <v>47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45">
        <f t="shared" si="5"/>
        <v>0</v>
      </c>
    </row>
    <row r="30" spans="4:13" s="12" customFormat="1" ht="14.25" customHeight="1" x14ac:dyDescent="0.2">
      <c r="D30" s="121" t="s">
        <v>19</v>
      </c>
      <c r="E30" s="52"/>
      <c r="F30" s="65">
        <f>+F31</f>
        <v>0</v>
      </c>
      <c r="G30" s="65">
        <f t="shared" ref="G30:M30" si="6">+G31</f>
        <v>0</v>
      </c>
      <c r="H30" s="65">
        <f t="shared" si="6"/>
        <v>0</v>
      </c>
      <c r="I30" s="65">
        <f t="shared" si="6"/>
        <v>0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</row>
    <row r="31" spans="4:13" s="12" customFormat="1" ht="14.25" customHeight="1" x14ac:dyDescent="0.2">
      <c r="D31" s="73" t="s">
        <v>75</v>
      </c>
      <c r="E31" s="93" t="s">
        <v>47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45">
        <f t="shared" si="5"/>
        <v>0</v>
      </c>
    </row>
    <row r="32" spans="4:13" s="12" customFormat="1" ht="14.25" customHeight="1" x14ac:dyDescent="0.2">
      <c r="D32" s="121" t="s">
        <v>32</v>
      </c>
      <c r="E32" s="52"/>
      <c r="F32" s="65">
        <f>+F33</f>
        <v>0</v>
      </c>
      <c r="G32" s="65">
        <f t="shared" ref="G32:M32" si="7">+G33</f>
        <v>0</v>
      </c>
      <c r="H32" s="65">
        <f t="shared" si="7"/>
        <v>0</v>
      </c>
      <c r="I32" s="65">
        <f t="shared" si="7"/>
        <v>0</v>
      </c>
      <c r="J32" s="65">
        <f t="shared" si="7"/>
        <v>0</v>
      </c>
      <c r="K32" s="65">
        <f t="shared" si="7"/>
        <v>0</v>
      </c>
      <c r="L32" s="65">
        <f t="shared" si="7"/>
        <v>0</v>
      </c>
      <c r="M32" s="65">
        <f t="shared" si="7"/>
        <v>0</v>
      </c>
    </row>
    <row r="33" spans="2:13" s="12" customFormat="1" ht="14.25" customHeight="1" x14ac:dyDescent="0.2">
      <c r="D33" s="122" t="s">
        <v>31</v>
      </c>
      <c r="E33" s="51" t="s">
        <v>45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45">
        <f t="shared" si="5"/>
        <v>0</v>
      </c>
    </row>
    <row r="34" spans="2:13" s="12" customFormat="1" ht="14.25" customHeight="1" x14ac:dyDescent="0.2">
      <c r="D34" s="121" t="s">
        <v>4</v>
      </c>
      <c r="E34" s="52"/>
      <c r="F34" s="65">
        <f>+SUM(F35:F36)</f>
        <v>0</v>
      </c>
      <c r="G34" s="65">
        <f t="shared" ref="G34:M34" si="8">+SUM(G35:G36)</f>
        <v>0</v>
      </c>
      <c r="H34" s="65">
        <f t="shared" si="8"/>
        <v>0</v>
      </c>
      <c r="I34" s="65">
        <f t="shared" si="8"/>
        <v>0</v>
      </c>
      <c r="J34" s="65">
        <f t="shared" si="8"/>
        <v>0</v>
      </c>
      <c r="K34" s="65">
        <f t="shared" si="8"/>
        <v>0</v>
      </c>
      <c r="L34" s="65">
        <f t="shared" si="8"/>
        <v>0</v>
      </c>
      <c r="M34" s="65">
        <f t="shared" si="8"/>
        <v>0</v>
      </c>
    </row>
    <row r="35" spans="2:13" s="12" customFormat="1" ht="14.25" customHeight="1" x14ac:dyDescent="0.2">
      <c r="D35" s="73" t="s">
        <v>76</v>
      </c>
      <c r="E35" s="93" t="s">
        <v>47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45">
        <f t="shared" si="5"/>
        <v>0</v>
      </c>
    </row>
    <row r="36" spans="2:13" s="12" customFormat="1" ht="14.25" customHeight="1" x14ac:dyDescent="0.3">
      <c r="B36" s="101"/>
      <c r="C36" s="102"/>
      <c r="D36" s="73" t="s">
        <v>77</v>
      </c>
      <c r="E36" s="104" t="s">
        <v>45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45">
        <f t="shared" si="5"/>
        <v>0</v>
      </c>
    </row>
    <row r="37" spans="2:13" s="12" customFormat="1" ht="14.25" customHeight="1" x14ac:dyDescent="0.2">
      <c r="D37" s="121" t="s">
        <v>11</v>
      </c>
      <c r="E37" s="52"/>
      <c r="F37" s="65">
        <f>+SUM(F38:F42)</f>
        <v>0</v>
      </c>
      <c r="G37" s="65">
        <f t="shared" ref="G37:M37" si="9">+SUM(G38:G42)</f>
        <v>0</v>
      </c>
      <c r="H37" s="65">
        <f t="shared" si="9"/>
        <v>0</v>
      </c>
      <c r="I37" s="65">
        <f t="shared" si="9"/>
        <v>0</v>
      </c>
      <c r="J37" s="65">
        <f t="shared" si="9"/>
        <v>0</v>
      </c>
      <c r="K37" s="65">
        <f t="shared" si="9"/>
        <v>0</v>
      </c>
      <c r="L37" s="65">
        <f t="shared" si="9"/>
        <v>0</v>
      </c>
      <c r="M37" s="65">
        <f t="shared" si="9"/>
        <v>0</v>
      </c>
    </row>
    <row r="38" spans="2:13" s="12" customFormat="1" ht="14.25" customHeight="1" x14ac:dyDescent="0.2">
      <c r="D38" s="73" t="s">
        <v>49</v>
      </c>
      <c r="E38" s="51" t="s">
        <v>45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45">
        <f t="shared" si="5"/>
        <v>0</v>
      </c>
    </row>
    <row r="39" spans="2:13" s="12" customFormat="1" ht="14.25" customHeight="1" x14ac:dyDescent="0.2">
      <c r="D39" s="120" t="s">
        <v>20</v>
      </c>
      <c r="E39" s="51" t="s">
        <v>47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45">
        <f t="shared" si="5"/>
        <v>0</v>
      </c>
    </row>
    <row r="40" spans="2:13" s="12" customFormat="1" ht="14.25" customHeight="1" x14ac:dyDescent="0.2">
      <c r="D40" s="73" t="s">
        <v>78</v>
      </c>
      <c r="E40" s="51" t="s">
        <v>47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45">
        <f t="shared" si="5"/>
        <v>0</v>
      </c>
    </row>
    <row r="41" spans="2:13" s="12" customFormat="1" ht="14.25" customHeight="1" x14ac:dyDescent="0.2">
      <c r="D41" s="73" t="s">
        <v>79</v>
      </c>
      <c r="E41" s="51" t="s">
        <v>47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45">
        <f t="shared" si="5"/>
        <v>0</v>
      </c>
    </row>
    <row r="42" spans="2:13" s="12" customFormat="1" ht="14.25" customHeight="1" x14ac:dyDescent="0.2">
      <c r="D42" s="120" t="s">
        <v>80</v>
      </c>
      <c r="E42" s="51" t="s">
        <v>47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45">
        <f t="shared" si="5"/>
        <v>0</v>
      </c>
    </row>
    <row r="43" spans="2:13" s="12" customFormat="1" ht="14.25" customHeight="1" x14ac:dyDescent="0.2">
      <c r="D43" s="123" t="s">
        <v>44</v>
      </c>
      <c r="E43" s="53"/>
      <c r="F43" s="65">
        <f>+F44</f>
        <v>0</v>
      </c>
      <c r="G43" s="65">
        <f t="shared" ref="G43:M43" si="10">+G44</f>
        <v>0</v>
      </c>
      <c r="H43" s="65">
        <f t="shared" si="10"/>
        <v>0</v>
      </c>
      <c r="I43" s="65">
        <f t="shared" si="10"/>
        <v>0</v>
      </c>
      <c r="J43" s="65">
        <f t="shared" si="10"/>
        <v>0</v>
      </c>
      <c r="K43" s="65">
        <f t="shared" si="10"/>
        <v>0</v>
      </c>
      <c r="L43" s="65">
        <f t="shared" si="10"/>
        <v>0</v>
      </c>
      <c r="M43" s="65">
        <f t="shared" si="10"/>
        <v>0</v>
      </c>
    </row>
    <row r="44" spans="2:13" s="12" customFormat="1" ht="14.25" customHeight="1" x14ac:dyDescent="0.2">
      <c r="D44" s="124" t="s">
        <v>55</v>
      </c>
      <c r="E44" s="51" t="s">
        <v>47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45">
        <f t="shared" si="5"/>
        <v>0</v>
      </c>
    </row>
    <row r="45" spans="2:13" s="12" customFormat="1" ht="14.25" customHeight="1" x14ac:dyDescent="0.2">
      <c r="D45" s="121" t="s">
        <v>12</v>
      </c>
      <c r="E45" s="52"/>
      <c r="F45" s="65">
        <f>+SUM(F46:F49)</f>
        <v>0</v>
      </c>
      <c r="G45" s="65">
        <f t="shared" ref="G45:M45" si="11">+SUM(G46:G49)</f>
        <v>0</v>
      </c>
      <c r="H45" s="65">
        <f t="shared" si="11"/>
        <v>0</v>
      </c>
      <c r="I45" s="65">
        <f t="shared" si="11"/>
        <v>0</v>
      </c>
      <c r="J45" s="65">
        <f t="shared" si="11"/>
        <v>0</v>
      </c>
      <c r="K45" s="65">
        <f t="shared" si="11"/>
        <v>0</v>
      </c>
      <c r="L45" s="65">
        <f t="shared" si="11"/>
        <v>0</v>
      </c>
      <c r="M45" s="65">
        <f t="shared" si="11"/>
        <v>0</v>
      </c>
    </row>
    <row r="46" spans="2:13" s="12" customFormat="1" ht="14.25" customHeight="1" x14ac:dyDescent="0.2">
      <c r="D46" s="73" t="s">
        <v>36</v>
      </c>
      <c r="E46" s="51" t="s">
        <v>45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45">
        <f t="shared" si="5"/>
        <v>0</v>
      </c>
    </row>
    <row r="47" spans="2:13" s="12" customFormat="1" ht="14.25" customHeight="1" x14ac:dyDescent="0.2">
      <c r="D47" s="73" t="s">
        <v>37</v>
      </c>
      <c r="E47" s="51" t="s">
        <v>47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45">
        <f t="shared" si="5"/>
        <v>0</v>
      </c>
    </row>
    <row r="48" spans="2:13" s="12" customFormat="1" ht="14.25" customHeight="1" x14ac:dyDescent="0.2">
      <c r="D48" s="73" t="s">
        <v>38</v>
      </c>
      <c r="E48" s="51" t="s">
        <v>47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45">
        <f t="shared" si="5"/>
        <v>0</v>
      </c>
    </row>
    <row r="49" spans="4:13" ht="14.25" customHeight="1" x14ac:dyDescent="0.2">
      <c r="D49" s="73" t="s">
        <v>81</v>
      </c>
      <c r="E49" s="51" t="s">
        <v>47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45">
        <f t="shared" si="5"/>
        <v>0</v>
      </c>
    </row>
    <row r="50" spans="4:13" s="12" customFormat="1" ht="14.25" customHeight="1" x14ac:dyDescent="0.2">
      <c r="D50" s="121" t="s">
        <v>33</v>
      </c>
      <c r="E50" s="52"/>
      <c r="F50" s="65">
        <f>+F51</f>
        <v>0</v>
      </c>
      <c r="G50" s="65">
        <f t="shared" ref="G50:M50" si="12">+G51</f>
        <v>0</v>
      </c>
      <c r="H50" s="65">
        <f t="shared" si="12"/>
        <v>0</v>
      </c>
      <c r="I50" s="65">
        <f t="shared" si="12"/>
        <v>0</v>
      </c>
      <c r="J50" s="65">
        <f t="shared" si="12"/>
        <v>0</v>
      </c>
      <c r="K50" s="65">
        <f t="shared" si="12"/>
        <v>0</v>
      </c>
      <c r="L50" s="65">
        <f t="shared" si="12"/>
        <v>0</v>
      </c>
      <c r="M50" s="65">
        <f t="shared" si="12"/>
        <v>0</v>
      </c>
    </row>
    <row r="51" spans="4:13" s="12" customFormat="1" ht="14.25" customHeight="1" x14ac:dyDescent="0.2">
      <c r="D51" s="122" t="s">
        <v>39</v>
      </c>
      <c r="E51" s="54" t="s">
        <v>45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45">
        <f t="shared" si="5"/>
        <v>0</v>
      </c>
    </row>
    <row r="52" spans="4:13" s="12" customFormat="1" ht="14.25" customHeight="1" x14ac:dyDescent="0.2">
      <c r="D52" s="121" t="s">
        <v>5</v>
      </c>
      <c r="E52" s="52"/>
      <c r="F52" s="65">
        <f>+SUM(F53:F65)</f>
        <v>823233</v>
      </c>
      <c r="G52" s="65">
        <f t="shared" ref="G52:M52" si="13">+SUM(G53:G65)</f>
        <v>485657</v>
      </c>
      <c r="H52" s="65">
        <f t="shared" si="13"/>
        <v>8898210.5844200011</v>
      </c>
      <c r="I52" s="65">
        <f t="shared" si="13"/>
        <v>302.71899999999999</v>
      </c>
      <c r="J52" s="65">
        <f t="shared" si="13"/>
        <v>0</v>
      </c>
      <c r="K52" s="65">
        <f t="shared" si="13"/>
        <v>0</v>
      </c>
      <c r="L52" s="65">
        <f t="shared" si="13"/>
        <v>3929.13</v>
      </c>
      <c r="M52" s="65">
        <f t="shared" si="13"/>
        <v>8902442.4334200006</v>
      </c>
    </row>
    <row r="53" spans="4:13" s="12" customFormat="1" ht="14.25" customHeight="1" x14ac:dyDescent="0.2">
      <c r="D53" s="120" t="s">
        <v>82</v>
      </c>
      <c r="E53" s="51" t="s">
        <v>47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45">
        <f t="shared" si="5"/>
        <v>0</v>
      </c>
    </row>
    <row r="54" spans="4:13" s="12" customFormat="1" ht="14.25" customHeight="1" x14ac:dyDescent="0.2">
      <c r="D54" s="120" t="s">
        <v>58</v>
      </c>
      <c r="E54" s="51" t="s">
        <v>47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45">
        <f t="shared" si="5"/>
        <v>0</v>
      </c>
    </row>
    <row r="55" spans="4:13" s="12" customFormat="1" ht="14.25" customHeight="1" x14ac:dyDescent="0.2">
      <c r="D55" s="125" t="s">
        <v>59</v>
      </c>
      <c r="E55" s="51" t="s">
        <v>47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45">
        <f t="shared" si="5"/>
        <v>0</v>
      </c>
    </row>
    <row r="56" spans="4:13" ht="14.25" customHeight="1" x14ac:dyDescent="0.2">
      <c r="D56" s="73" t="s">
        <v>105</v>
      </c>
      <c r="E56" s="51" t="s">
        <v>47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45">
        <f t="shared" si="5"/>
        <v>0</v>
      </c>
    </row>
    <row r="57" spans="4:13" s="75" customFormat="1" ht="14.25" customHeight="1" x14ac:dyDescent="0.2">
      <c r="D57" s="73" t="s">
        <v>40</v>
      </c>
      <c r="E57" s="74" t="s">
        <v>47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45">
        <f t="shared" si="5"/>
        <v>0</v>
      </c>
    </row>
    <row r="58" spans="4:13" s="12" customFormat="1" ht="14.25" customHeight="1" x14ac:dyDescent="0.2">
      <c r="D58" s="120" t="s">
        <v>60</v>
      </c>
      <c r="E58" s="51" t="s">
        <v>47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45">
        <f t="shared" si="5"/>
        <v>0</v>
      </c>
    </row>
    <row r="59" spans="4:13" s="6" customFormat="1" ht="14.25" customHeight="1" x14ac:dyDescent="0.2">
      <c r="D59" s="73" t="s">
        <v>57</v>
      </c>
      <c r="E59" s="51" t="s">
        <v>47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45">
        <f t="shared" si="5"/>
        <v>0</v>
      </c>
    </row>
    <row r="60" spans="4:13" ht="14.25" customHeight="1" x14ac:dyDescent="0.2">
      <c r="D60" s="73" t="s">
        <v>61</v>
      </c>
      <c r="E60" s="51" t="s">
        <v>47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45">
        <f t="shared" si="5"/>
        <v>0</v>
      </c>
    </row>
    <row r="61" spans="4:13" ht="14.25" customHeight="1" x14ac:dyDescent="0.2">
      <c r="D61" s="73" t="s">
        <v>83</v>
      </c>
      <c r="E61" s="74" t="s">
        <v>45</v>
      </c>
      <c r="F61" s="64">
        <v>327122</v>
      </c>
      <c r="G61" s="18">
        <v>186179</v>
      </c>
      <c r="H61" s="64">
        <v>2851424.6610000003</v>
      </c>
      <c r="I61" s="64">
        <v>302.71899999999999</v>
      </c>
      <c r="J61" s="64">
        <v>0</v>
      </c>
      <c r="K61" s="64">
        <v>0</v>
      </c>
      <c r="L61" s="64">
        <v>3929.13</v>
      </c>
      <c r="M61" s="45">
        <f t="shared" si="5"/>
        <v>2855656.5100000002</v>
      </c>
    </row>
    <row r="62" spans="4:13" s="12" customFormat="1" ht="14.25" customHeight="1" x14ac:dyDescent="0.2">
      <c r="D62" s="73" t="s">
        <v>62</v>
      </c>
      <c r="E62" s="51" t="s">
        <v>45</v>
      </c>
      <c r="F62" s="64">
        <v>496111</v>
      </c>
      <c r="G62" s="18">
        <v>299478</v>
      </c>
      <c r="H62" s="64">
        <v>6046785.9234200008</v>
      </c>
      <c r="I62" s="64">
        <v>0</v>
      </c>
      <c r="J62" s="64">
        <v>0</v>
      </c>
      <c r="K62" s="64">
        <v>0</v>
      </c>
      <c r="L62" s="64"/>
      <c r="M62" s="45">
        <f t="shared" si="5"/>
        <v>6046785.9234200008</v>
      </c>
    </row>
    <row r="63" spans="4:13" s="12" customFormat="1" ht="14.25" customHeight="1" x14ac:dyDescent="0.2">
      <c r="D63" s="73" t="s">
        <v>56</v>
      </c>
      <c r="E63" s="51" t="s">
        <v>45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45">
        <f t="shared" si="5"/>
        <v>0</v>
      </c>
    </row>
    <row r="64" spans="4:13" s="12" customFormat="1" ht="14.25" customHeight="1" x14ac:dyDescent="0.2">
      <c r="D64" s="73" t="s">
        <v>84</v>
      </c>
      <c r="E64" s="51" t="s">
        <v>47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45">
        <f t="shared" si="5"/>
        <v>0</v>
      </c>
    </row>
    <row r="65" spans="4:13" s="12" customFormat="1" ht="14.25" customHeight="1" x14ac:dyDescent="0.2">
      <c r="D65" s="73" t="s">
        <v>85</v>
      </c>
      <c r="E65" s="51" t="s">
        <v>47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45">
        <f t="shared" si="5"/>
        <v>0</v>
      </c>
    </row>
    <row r="66" spans="4:13" s="12" customFormat="1" ht="14.25" customHeight="1" x14ac:dyDescent="0.2">
      <c r="D66" s="121" t="s">
        <v>21</v>
      </c>
      <c r="E66" s="52"/>
      <c r="F66" s="65">
        <f>+SUM(F67:F70)</f>
        <v>0</v>
      </c>
      <c r="G66" s="65">
        <f t="shared" ref="G66:M66" si="14">+SUM(G67:G70)</f>
        <v>0</v>
      </c>
      <c r="H66" s="65">
        <f t="shared" si="14"/>
        <v>0</v>
      </c>
      <c r="I66" s="65">
        <f t="shared" si="14"/>
        <v>0</v>
      </c>
      <c r="J66" s="65">
        <f t="shared" si="14"/>
        <v>0</v>
      </c>
      <c r="K66" s="65">
        <f t="shared" si="14"/>
        <v>48989.222000000002</v>
      </c>
      <c r="L66" s="65">
        <f t="shared" si="14"/>
        <v>0</v>
      </c>
      <c r="M66" s="65">
        <f t="shared" si="14"/>
        <v>48989.222000000002</v>
      </c>
    </row>
    <row r="67" spans="4:13" s="12" customFormat="1" ht="14.25" customHeight="1" x14ac:dyDescent="0.2">
      <c r="D67" s="73" t="s">
        <v>86</v>
      </c>
      <c r="E67" s="51" t="s">
        <v>47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45">
        <f t="shared" si="5"/>
        <v>0</v>
      </c>
    </row>
    <row r="68" spans="4:13" ht="14.25" customHeight="1" x14ac:dyDescent="0.2">
      <c r="D68" s="73" t="s">
        <v>63</v>
      </c>
      <c r="E68" s="51" t="s">
        <v>47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48989.222000000002</v>
      </c>
      <c r="L68" s="64"/>
      <c r="M68" s="45">
        <f t="shared" si="5"/>
        <v>48989.222000000002</v>
      </c>
    </row>
    <row r="69" spans="4:13" ht="14.25" customHeight="1" x14ac:dyDescent="0.2">
      <c r="D69" s="73" t="s">
        <v>64</v>
      </c>
      <c r="E69" s="51" t="s">
        <v>45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45">
        <f t="shared" si="5"/>
        <v>0</v>
      </c>
    </row>
    <row r="70" spans="4:13" ht="14.25" customHeight="1" x14ac:dyDescent="0.2">
      <c r="D70" s="73" t="s">
        <v>22</v>
      </c>
      <c r="E70" s="51" t="s">
        <v>47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45">
        <f t="shared" si="5"/>
        <v>0</v>
      </c>
    </row>
    <row r="71" spans="4:13" ht="14.25" customHeight="1" x14ac:dyDescent="0.2">
      <c r="D71" s="121" t="s">
        <v>34</v>
      </c>
      <c r="E71" s="52"/>
      <c r="F71" s="65">
        <f>+F72</f>
        <v>0</v>
      </c>
      <c r="G71" s="65">
        <f t="shared" ref="G71:M71" si="15">+G72</f>
        <v>0</v>
      </c>
      <c r="H71" s="65">
        <f t="shared" si="15"/>
        <v>0</v>
      </c>
      <c r="I71" s="65">
        <f t="shared" si="15"/>
        <v>0</v>
      </c>
      <c r="J71" s="65">
        <f t="shared" si="15"/>
        <v>0</v>
      </c>
      <c r="K71" s="65">
        <f t="shared" si="15"/>
        <v>0</v>
      </c>
      <c r="L71" s="65">
        <f t="shared" si="15"/>
        <v>0</v>
      </c>
      <c r="M71" s="65">
        <f t="shared" si="15"/>
        <v>0</v>
      </c>
    </row>
    <row r="72" spans="4:13" ht="14.25" customHeight="1" x14ac:dyDescent="0.2">
      <c r="D72" s="122" t="s">
        <v>87</v>
      </c>
      <c r="E72" s="51" t="s">
        <v>47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45">
        <f t="shared" si="5"/>
        <v>0</v>
      </c>
    </row>
    <row r="73" spans="4:13" ht="14.25" customHeight="1" x14ac:dyDescent="0.2">
      <c r="D73" s="121" t="s">
        <v>6</v>
      </c>
      <c r="E73" s="52"/>
      <c r="F73" s="65">
        <f>+SUM(F74:F76)</f>
        <v>0</v>
      </c>
      <c r="G73" s="65">
        <f t="shared" ref="G73:M73" si="16">+SUM(G74:G76)</f>
        <v>0</v>
      </c>
      <c r="H73" s="65">
        <f t="shared" si="16"/>
        <v>0</v>
      </c>
      <c r="I73" s="65">
        <f t="shared" si="16"/>
        <v>0</v>
      </c>
      <c r="J73" s="65">
        <f t="shared" si="16"/>
        <v>0</v>
      </c>
      <c r="K73" s="65">
        <f t="shared" si="16"/>
        <v>0</v>
      </c>
      <c r="L73" s="65">
        <f t="shared" si="16"/>
        <v>0</v>
      </c>
      <c r="M73" s="65">
        <f t="shared" si="16"/>
        <v>0</v>
      </c>
    </row>
    <row r="74" spans="4:13" ht="14.25" customHeight="1" x14ac:dyDescent="0.2">
      <c r="D74" s="73" t="s">
        <v>113</v>
      </c>
      <c r="E74" s="51" t="s">
        <v>47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45">
        <f t="shared" si="5"/>
        <v>0</v>
      </c>
    </row>
    <row r="75" spans="4:13" ht="14.25" customHeight="1" x14ac:dyDescent="0.2">
      <c r="D75" s="73" t="s">
        <v>23</v>
      </c>
      <c r="E75" s="51" t="s">
        <v>45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45">
        <f t="shared" si="5"/>
        <v>0</v>
      </c>
    </row>
    <row r="76" spans="4:13" ht="14.25" customHeight="1" x14ac:dyDescent="0.2">
      <c r="D76" s="73" t="s">
        <v>88</v>
      </c>
      <c r="E76" s="51" t="s">
        <v>47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45">
        <f t="shared" si="5"/>
        <v>0</v>
      </c>
    </row>
    <row r="77" spans="4:13" ht="14.25" customHeight="1" x14ac:dyDescent="0.2">
      <c r="D77" s="121" t="s">
        <v>7</v>
      </c>
      <c r="E77" s="52"/>
      <c r="F77" s="65">
        <f>+SUM(F78:F84)</f>
        <v>0</v>
      </c>
      <c r="G77" s="65">
        <f t="shared" ref="G77:M77" si="17">+SUM(G78:G84)</f>
        <v>0</v>
      </c>
      <c r="H77" s="65">
        <f t="shared" si="17"/>
        <v>0</v>
      </c>
      <c r="I77" s="65">
        <f t="shared" si="17"/>
        <v>0</v>
      </c>
      <c r="J77" s="65">
        <f t="shared" si="17"/>
        <v>0</v>
      </c>
      <c r="K77" s="65">
        <f t="shared" si="17"/>
        <v>0</v>
      </c>
      <c r="L77" s="65">
        <f t="shared" si="17"/>
        <v>0</v>
      </c>
      <c r="M77" s="65">
        <f t="shared" si="17"/>
        <v>0</v>
      </c>
    </row>
    <row r="78" spans="4:13" ht="14.25" customHeight="1" x14ac:dyDescent="0.2">
      <c r="D78" s="120" t="s">
        <v>67</v>
      </c>
      <c r="E78" s="51" t="s">
        <v>47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45">
        <f t="shared" si="5"/>
        <v>0</v>
      </c>
    </row>
    <row r="79" spans="4:13" ht="14.25" customHeight="1" x14ac:dyDescent="0.2">
      <c r="D79" s="73" t="s">
        <v>89</v>
      </c>
      <c r="E79" s="51" t="s">
        <v>47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45">
        <f t="shared" si="5"/>
        <v>0</v>
      </c>
    </row>
    <row r="80" spans="4:13" ht="14.25" customHeight="1" x14ac:dyDescent="0.2">
      <c r="D80" s="73" t="s">
        <v>112</v>
      </c>
      <c r="E80" s="51" t="s">
        <v>45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45">
        <f t="shared" si="5"/>
        <v>0</v>
      </c>
    </row>
    <row r="81" spans="4:13" ht="14.25" customHeight="1" x14ac:dyDescent="0.2">
      <c r="D81" s="73" t="s">
        <v>24</v>
      </c>
      <c r="E81" s="51" t="s">
        <v>47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45">
        <f t="shared" si="5"/>
        <v>0</v>
      </c>
    </row>
    <row r="82" spans="4:13" ht="14.25" customHeight="1" x14ac:dyDescent="0.2">
      <c r="D82" s="120" t="s">
        <v>66</v>
      </c>
      <c r="E82" s="51" t="s">
        <v>47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45">
        <f t="shared" si="5"/>
        <v>0</v>
      </c>
    </row>
    <row r="83" spans="4:13" ht="14.25" customHeight="1" x14ac:dyDescent="0.2">
      <c r="D83" s="120" t="s">
        <v>65</v>
      </c>
      <c r="E83" s="51" t="s">
        <v>47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45">
        <f t="shared" si="5"/>
        <v>0</v>
      </c>
    </row>
    <row r="84" spans="4:13" ht="14.25" customHeight="1" x14ac:dyDescent="0.2">
      <c r="D84" s="126" t="s">
        <v>90</v>
      </c>
      <c r="E84" s="108" t="s">
        <v>47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89">
        <f t="shared" si="5"/>
        <v>0</v>
      </c>
    </row>
    <row r="85" spans="4:13" ht="14.25" customHeight="1" x14ac:dyDescent="0.2">
      <c r="D85" s="127" t="s">
        <v>106</v>
      </c>
      <c r="E85" s="93"/>
      <c r="F85" s="65">
        <f t="shared" ref="F85:M85" si="18">+F86</f>
        <v>0</v>
      </c>
      <c r="G85" s="65">
        <f t="shared" si="18"/>
        <v>0</v>
      </c>
      <c r="H85" s="65">
        <f t="shared" si="18"/>
        <v>0</v>
      </c>
      <c r="I85" s="65">
        <f t="shared" si="18"/>
        <v>0</v>
      </c>
      <c r="J85" s="65">
        <f t="shared" si="18"/>
        <v>0</v>
      </c>
      <c r="K85" s="65">
        <f t="shared" si="18"/>
        <v>0</v>
      </c>
      <c r="L85" s="65">
        <f t="shared" si="18"/>
        <v>0</v>
      </c>
      <c r="M85" s="65">
        <f t="shared" si="18"/>
        <v>0</v>
      </c>
    </row>
    <row r="86" spans="4:13" ht="14.25" customHeight="1" thickBot="1" x14ac:dyDescent="0.25">
      <c r="D86" s="137" t="s">
        <v>107</v>
      </c>
      <c r="E86" s="110" t="s">
        <v>47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11">
        <f>+SUM(H86:L86)</f>
        <v>0</v>
      </c>
    </row>
    <row r="87" spans="4:13" ht="14.25" customHeight="1" thickBot="1" x14ac:dyDescent="0.25">
      <c r="D87" s="136"/>
      <c r="E87" s="114"/>
      <c r="F87" s="91"/>
      <c r="G87" s="113"/>
      <c r="H87" s="91"/>
      <c r="I87" s="91"/>
      <c r="J87" s="91"/>
      <c r="K87" s="91"/>
      <c r="L87" s="113"/>
      <c r="M87" s="106"/>
    </row>
    <row r="88" spans="4:13" ht="14.25" customHeight="1" thickBot="1" x14ac:dyDescent="0.25">
      <c r="D88" s="130" t="s">
        <v>8</v>
      </c>
      <c r="E88" s="49"/>
      <c r="F88" s="61">
        <f>+F89+F102+F106+F110</f>
        <v>0</v>
      </c>
      <c r="G88" s="61">
        <f t="shared" ref="G88:M88" si="19">+G89+G102+G106+G110</f>
        <v>0</v>
      </c>
      <c r="H88" s="61">
        <f t="shared" si="19"/>
        <v>0</v>
      </c>
      <c r="I88" s="61">
        <f t="shared" si="19"/>
        <v>0</v>
      </c>
      <c r="J88" s="61">
        <f t="shared" si="19"/>
        <v>0</v>
      </c>
      <c r="K88" s="61">
        <f t="shared" si="19"/>
        <v>0</v>
      </c>
      <c r="L88" s="61">
        <f t="shared" si="19"/>
        <v>0</v>
      </c>
      <c r="M88" s="61">
        <f t="shared" si="19"/>
        <v>0</v>
      </c>
    </row>
    <row r="89" spans="4:13" ht="14.25" customHeight="1" x14ac:dyDescent="0.2">
      <c r="D89" s="131" t="s">
        <v>9</v>
      </c>
      <c r="E89" s="56"/>
      <c r="F89" s="67">
        <f>+SUM(F90:F101)</f>
        <v>0</v>
      </c>
      <c r="G89" s="67">
        <f t="shared" ref="G89:M89" si="20">+SUM(G90:G101)</f>
        <v>0</v>
      </c>
      <c r="H89" s="67">
        <f t="shared" si="20"/>
        <v>0</v>
      </c>
      <c r="I89" s="67">
        <f t="shared" si="20"/>
        <v>0</v>
      </c>
      <c r="J89" s="67">
        <f t="shared" si="20"/>
        <v>0</v>
      </c>
      <c r="K89" s="67">
        <f t="shared" si="20"/>
        <v>0</v>
      </c>
      <c r="L89" s="67">
        <f t="shared" si="20"/>
        <v>0</v>
      </c>
      <c r="M89" s="67">
        <f t="shared" si="20"/>
        <v>0</v>
      </c>
    </row>
    <row r="90" spans="4:13" ht="14.25" customHeight="1" x14ac:dyDescent="0.2">
      <c r="D90" s="120" t="s">
        <v>91</v>
      </c>
      <c r="E90" s="51" t="s">
        <v>47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45">
        <f t="shared" ref="M90:M109" si="21">+SUM(H90:L90)</f>
        <v>0</v>
      </c>
    </row>
    <row r="91" spans="4:13" ht="14.25" customHeight="1" x14ac:dyDescent="0.2">
      <c r="D91" s="120" t="s">
        <v>92</v>
      </c>
      <c r="E91" s="51" t="s">
        <v>47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45">
        <f t="shared" si="21"/>
        <v>0</v>
      </c>
    </row>
    <row r="92" spans="4:13" ht="14.25" customHeight="1" x14ac:dyDescent="0.2">
      <c r="D92" s="120" t="s">
        <v>93</v>
      </c>
      <c r="E92" s="51" t="s">
        <v>47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45">
        <f t="shared" si="21"/>
        <v>0</v>
      </c>
    </row>
    <row r="93" spans="4:13" ht="14.25" customHeight="1" x14ac:dyDescent="0.2">
      <c r="D93" s="73" t="s">
        <v>94</v>
      </c>
      <c r="E93" s="51" t="s">
        <v>47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45">
        <f t="shared" si="21"/>
        <v>0</v>
      </c>
    </row>
    <row r="94" spans="4:13" ht="14.25" customHeight="1" x14ac:dyDescent="0.2">
      <c r="D94" s="73" t="s">
        <v>41</v>
      </c>
      <c r="E94" s="51" t="s">
        <v>45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45">
        <f t="shared" si="21"/>
        <v>0</v>
      </c>
    </row>
    <row r="95" spans="4:13" ht="14.25" customHeight="1" x14ac:dyDescent="0.2">
      <c r="D95" s="120" t="s">
        <v>95</v>
      </c>
      <c r="E95" s="51" t="s">
        <v>47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45">
        <f t="shared" si="21"/>
        <v>0</v>
      </c>
    </row>
    <row r="96" spans="4:13" ht="14.25" customHeight="1" x14ac:dyDescent="0.2">
      <c r="D96" s="120" t="s">
        <v>96</v>
      </c>
      <c r="E96" s="51" t="s">
        <v>47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45">
        <f t="shared" si="21"/>
        <v>0</v>
      </c>
    </row>
    <row r="97" spans="4:13" ht="14.25" customHeight="1" x14ac:dyDescent="0.2">
      <c r="D97" s="120" t="s">
        <v>97</v>
      </c>
      <c r="E97" s="51" t="s">
        <v>47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45">
        <f t="shared" si="21"/>
        <v>0</v>
      </c>
    </row>
    <row r="98" spans="4:13" ht="14.25" customHeight="1" x14ac:dyDescent="0.2">
      <c r="D98" s="120" t="s">
        <v>98</v>
      </c>
      <c r="E98" s="51" t="s">
        <v>47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45">
        <f t="shared" si="21"/>
        <v>0</v>
      </c>
    </row>
    <row r="99" spans="4:13" ht="14.25" customHeight="1" x14ac:dyDescent="0.2">
      <c r="D99" s="120" t="s">
        <v>99</v>
      </c>
      <c r="E99" s="51" t="s">
        <v>47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45">
        <f t="shared" si="21"/>
        <v>0</v>
      </c>
    </row>
    <row r="100" spans="4:13" ht="14.25" customHeight="1" x14ac:dyDescent="0.2">
      <c r="D100" s="120" t="s">
        <v>100</v>
      </c>
      <c r="E100" s="51" t="s">
        <v>47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45">
        <f t="shared" si="21"/>
        <v>0</v>
      </c>
    </row>
    <row r="101" spans="4:13" ht="14.25" customHeight="1" x14ac:dyDescent="0.2">
      <c r="D101" s="120" t="s">
        <v>101</v>
      </c>
      <c r="E101" s="51" t="s">
        <v>47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45">
        <f t="shared" si="21"/>
        <v>0</v>
      </c>
    </row>
    <row r="102" spans="4:13" ht="14.25" customHeight="1" x14ac:dyDescent="0.2">
      <c r="D102" s="121" t="s">
        <v>10</v>
      </c>
      <c r="E102" s="57"/>
      <c r="F102" s="65">
        <f>+SUM(F103:F105)</f>
        <v>0</v>
      </c>
      <c r="G102" s="65">
        <f t="shared" ref="G102:M102" si="22">+SUM(G103:G105)</f>
        <v>0</v>
      </c>
      <c r="H102" s="65">
        <f t="shared" si="22"/>
        <v>0</v>
      </c>
      <c r="I102" s="65">
        <f t="shared" si="22"/>
        <v>0</v>
      </c>
      <c r="J102" s="65">
        <f t="shared" si="22"/>
        <v>0</v>
      </c>
      <c r="K102" s="65">
        <f t="shared" si="22"/>
        <v>0</v>
      </c>
      <c r="L102" s="65">
        <f t="shared" si="22"/>
        <v>0</v>
      </c>
      <c r="M102" s="65">
        <f t="shared" si="22"/>
        <v>0</v>
      </c>
    </row>
    <row r="103" spans="4:13" ht="14.25" customHeight="1" x14ac:dyDescent="0.2">
      <c r="D103" s="73" t="s">
        <v>102</v>
      </c>
      <c r="E103" s="51" t="s">
        <v>47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45">
        <f t="shared" si="21"/>
        <v>0</v>
      </c>
    </row>
    <row r="104" spans="4:13" ht="14.25" customHeight="1" x14ac:dyDescent="0.2">
      <c r="D104" s="73" t="s">
        <v>42</v>
      </c>
      <c r="E104" s="51" t="s">
        <v>45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45">
        <f t="shared" si="21"/>
        <v>0</v>
      </c>
    </row>
    <row r="105" spans="4:13" ht="14.25" customHeight="1" x14ac:dyDescent="0.2">
      <c r="D105" s="73" t="s">
        <v>52</v>
      </c>
      <c r="E105" s="51" t="s">
        <v>45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45">
        <f t="shared" si="21"/>
        <v>0</v>
      </c>
    </row>
    <row r="106" spans="4:13" ht="14.25" customHeight="1" x14ac:dyDescent="0.2">
      <c r="D106" s="121" t="s">
        <v>25</v>
      </c>
      <c r="E106" s="57"/>
      <c r="F106" s="65">
        <f>+SUM(F107:F109)</f>
        <v>0</v>
      </c>
      <c r="G106" s="65">
        <f t="shared" ref="G106:M106" si="23">+SUM(G107:G109)</f>
        <v>0</v>
      </c>
      <c r="H106" s="65">
        <f t="shared" si="23"/>
        <v>0</v>
      </c>
      <c r="I106" s="65">
        <f t="shared" si="23"/>
        <v>0</v>
      </c>
      <c r="J106" s="65">
        <f t="shared" si="23"/>
        <v>0</v>
      </c>
      <c r="K106" s="65">
        <f t="shared" si="23"/>
        <v>0</v>
      </c>
      <c r="L106" s="65">
        <f t="shared" si="23"/>
        <v>0</v>
      </c>
      <c r="M106" s="65">
        <f t="shared" si="23"/>
        <v>0</v>
      </c>
    </row>
    <row r="107" spans="4:13" ht="14.25" customHeight="1" x14ac:dyDescent="0.2">
      <c r="D107" s="73" t="s">
        <v>103</v>
      </c>
      <c r="E107" s="51" t="s">
        <v>47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45">
        <f t="shared" si="21"/>
        <v>0</v>
      </c>
    </row>
    <row r="108" spans="4:13" ht="14.25" customHeight="1" x14ac:dyDescent="0.2">
      <c r="D108" s="73" t="s">
        <v>104</v>
      </c>
      <c r="E108" s="93" t="s">
        <v>45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45">
        <f t="shared" si="21"/>
        <v>0</v>
      </c>
    </row>
    <row r="109" spans="4:13" ht="14.25" customHeight="1" x14ac:dyDescent="0.2">
      <c r="D109" s="73" t="s">
        <v>121</v>
      </c>
      <c r="E109" s="51" t="s">
        <v>47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45">
        <f t="shared" si="21"/>
        <v>0</v>
      </c>
    </row>
    <row r="110" spans="4:13" ht="14.25" customHeight="1" x14ac:dyDescent="0.2">
      <c r="D110" s="121" t="s">
        <v>28</v>
      </c>
      <c r="E110" s="57"/>
      <c r="F110" s="65">
        <f>+F111</f>
        <v>0</v>
      </c>
      <c r="G110" s="65">
        <f t="shared" ref="G110:M110" si="24">+G111</f>
        <v>0</v>
      </c>
      <c r="H110" s="65">
        <f t="shared" si="24"/>
        <v>0</v>
      </c>
      <c r="I110" s="65">
        <f t="shared" si="24"/>
        <v>0</v>
      </c>
      <c r="J110" s="65">
        <f t="shared" si="24"/>
        <v>0</v>
      </c>
      <c r="K110" s="65">
        <f t="shared" si="24"/>
        <v>0</v>
      </c>
      <c r="L110" s="65">
        <f t="shared" si="24"/>
        <v>0</v>
      </c>
      <c r="M110" s="65">
        <f t="shared" si="24"/>
        <v>0</v>
      </c>
    </row>
    <row r="111" spans="4:13" ht="14.25" customHeight="1" thickBot="1" x14ac:dyDescent="0.25">
      <c r="D111" s="135" t="s">
        <v>43</v>
      </c>
      <c r="E111" s="94" t="s">
        <v>45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89">
        <f>+SUM(H111:L111)</f>
        <v>0</v>
      </c>
    </row>
    <row r="112" spans="4:13" ht="14.4" x14ac:dyDescent="0.3">
      <c r="D112" s="13" t="s">
        <v>53</v>
      </c>
      <c r="E112" s="13"/>
      <c r="F112" s="95"/>
      <c r="G112" s="96"/>
      <c r="H112" s="97"/>
      <c r="I112" s="98"/>
      <c r="J112" s="97"/>
      <c r="K112" s="99"/>
      <c r="L112" s="100"/>
      <c r="M112" s="90"/>
    </row>
    <row r="113" spans="4:13" x14ac:dyDescent="0.2">
      <c r="D113" s="13" t="s">
        <v>51</v>
      </c>
      <c r="E113" s="13"/>
      <c r="F113" s="84"/>
      <c r="G113" s="14"/>
      <c r="H113" s="80"/>
      <c r="I113" s="80"/>
      <c r="J113" s="84"/>
      <c r="K113" s="71"/>
    </row>
    <row r="114" spans="4:13" x14ac:dyDescent="0.2">
      <c r="D114" s="13" t="s">
        <v>116</v>
      </c>
      <c r="E114" s="13"/>
      <c r="F114" s="84"/>
      <c r="G114" s="14"/>
      <c r="H114" s="80"/>
      <c r="I114" s="80"/>
      <c r="J114" s="84"/>
      <c r="K114" s="71"/>
    </row>
    <row r="115" spans="4:13" x14ac:dyDescent="0.2">
      <c r="D115" s="17"/>
      <c r="E115" s="16"/>
      <c r="F115" s="77"/>
      <c r="G115" s="3"/>
      <c r="H115" s="77"/>
      <c r="I115" s="77"/>
      <c r="J115" s="77"/>
      <c r="K115" s="77"/>
      <c r="L115" s="3"/>
      <c r="M115" s="3"/>
    </row>
    <row r="117" spans="4:13" x14ac:dyDescent="0.2">
      <c r="H117" s="81"/>
      <c r="I117" s="81"/>
      <c r="J117" s="81"/>
      <c r="K117" s="85"/>
    </row>
    <row r="118" spans="4:13" x14ac:dyDescent="0.2">
      <c r="H118" s="81"/>
      <c r="I118" s="81"/>
      <c r="J118" s="81"/>
      <c r="K118" s="85"/>
    </row>
  </sheetData>
  <mergeCells count="14">
    <mergeCell ref="M12:M14"/>
    <mergeCell ref="F13:F14"/>
    <mergeCell ref="G13:G14"/>
    <mergeCell ref="H13:H14"/>
    <mergeCell ref="D6:M6"/>
    <mergeCell ref="D7:M7"/>
    <mergeCell ref="D8:M8"/>
    <mergeCell ref="D12:D14"/>
    <mergeCell ref="E12:E14"/>
    <mergeCell ref="F12:H12"/>
    <mergeCell ref="I12:I14"/>
    <mergeCell ref="J12:J14"/>
    <mergeCell ref="K12:K14"/>
    <mergeCell ref="L12:L14"/>
  </mergeCells>
  <printOptions horizontalCentered="1" verticalCentered="1"/>
  <pageMargins left="0" right="0" top="0.19685039370078741" bottom="0.19685039370078741" header="0" footer="0"/>
  <pageSetup paperSize="9" scale="54" orientation="portrait" r:id="rId1"/>
  <headerFooter alignWithMargins="0"/>
  <ignoredErrors>
    <ignoredError sqref="M20:M21 M78:M84 M90:M101 M26:M76 M23" formulaRange="1"/>
    <ignoredError sqref="M77 M110:M111 M102:M105 M107:M108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71E0-49C6-4AC8-9B4A-FB62460A416F}">
  <dimension ref="A6:M118"/>
  <sheetViews>
    <sheetView showGridLines="0" view="pageBreakPreview" topLeftCell="D1" zoomScale="110" zoomScaleNormal="100" zoomScaleSheetLayoutView="110" workbookViewId="0">
      <selection activeCell="H113" sqref="H113"/>
    </sheetView>
  </sheetViews>
  <sheetFormatPr baseColWidth="10" defaultColWidth="11.44140625" defaultRowHeight="11.4" x14ac:dyDescent="0.2"/>
  <cols>
    <col min="1" max="3" width="2.88671875" style="1" hidden="1" customWidth="1"/>
    <col min="4" max="4" width="56" style="7" customWidth="1"/>
    <col min="5" max="5" width="12" style="7" customWidth="1"/>
    <col min="6" max="6" width="11.88671875" style="60" customWidth="1"/>
    <col min="7" max="7" width="12.109375" style="2" customWidth="1"/>
    <col min="8" max="8" width="12.5546875" style="60" customWidth="1"/>
    <col min="9" max="9" width="13.33203125" style="60" customWidth="1"/>
    <col min="10" max="10" width="13.6640625" style="60" customWidth="1"/>
    <col min="11" max="11" width="12.88671875" style="69" customWidth="1"/>
    <col min="12" max="12" width="11.5546875" style="1" customWidth="1"/>
    <col min="13" max="13" width="10.88671875" style="1" customWidth="1"/>
    <col min="14" max="16384" width="11.44140625" style="1"/>
  </cols>
  <sheetData>
    <row r="6" spans="4:13" ht="15" customHeight="1" x14ac:dyDescent="0.25">
      <c r="D6" s="151" t="s">
        <v>35</v>
      </c>
      <c r="E6" s="151"/>
      <c r="F6" s="151"/>
      <c r="G6" s="151"/>
      <c r="H6" s="151"/>
      <c r="I6" s="151"/>
      <c r="J6" s="151"/>
      <c r="K6" s="151"/>
      <c r="L6" s="151"/>
      <c r="M6" s="151"/>
    </row>
    <row r="7" spans="4:13" ht="12" customHeight="1" x14ac:dyDescent="0.25">
      <c r="D7" s="151" t="s">
        <v>48</v>
      </c>
      <c r="E7" s="151"/>
      <c r="F7" s="151"/>
      <c r="G7" s="151"/>
      <c r="H7" s="151"/>
      <c r="I7" s="151"/>
      <c r="J7" s="151"/>
      <c r="K7" s="151"/>
      <c r="L7" s="151"/>
      <c r="M7" s="151"/>
    </row>
    <row r="8" spans="4:13" ht="12" customHeight="1" x14ac:dyDescent="0.25">
      <c r="D8" s="151" t="s">
        <v>114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4:13" ht="3" customHeight="1" x14ac:dyDescent="0.2">
      <c r="D9" s="2"/>
      <c r="E9" s="2"/>
      <c r="H9" s="77"/>
      <c r="K9" s="60"/>
      <c r="L9" s="2"/>
      <c r="M9" s="2"/>
    </row>
    <row r="10" spans="4:13" ht="16.5" customHeight="1" x14ac:dyDescent="0.2">
      <c r="D10" s="4" t="s">
        <v>69</v>
      </c>
      <c r="E10" s="4"/>
      <c r="K10" s="60"/>
      <c r="L10" s="2"/>
      <c r="M10" s="105"/>
    </row>
    <row r="11" spans="4:13" ht="3" customHeight="1" thickBot="1" x14ac:dyDescent="0.3">
      <c r="D11" s="5"/>
      <c r="E11" s="5"/>
      <c r="K11" s="60"/>
      <c r="L11" s="2"/>
      <c r="M11" s="2"/>
    </row>
    <row r="12" spans="4:13" ht="24" customHeight="1" thickBot="1" x14ac:dyDescent="0.25">
      <c r="D12" s="140" t="s">
        <v>0</v>
      </c>
      <c r="E12" s="140" t="s">
        <v>46</v>
      </c>
      <c r="F12" s="146" t="s">
        <v>1</v>
      </c>
      <c r="G12" s="147"/>
      <c r="H12" s="148"/>
      <c r="I12" s="143" t="s">
        <v>13</v>
      </c>
      <c r="J12" s="143" t="s">
        <v>16</v>
      </c>
      <c r="K12" s="143" t="s">
        <v>14</v>
      </c>
      <c r="L12" s="143" t="s">
        <v>15</v>
      </c>
      <c r="M12" s="143" t="s">
        <v>120</v>
      </c>
    </row>
    <row r="13" spans="4:13" ht="18.75" customHeight="1" x14ac:dyDescent="0.2">
      <c r="D13" s="141"/>
      <c r="E13" s="141"/>
      <c r="F13" s="149" t="s">
        <v>117</v>
      </c>
      <c r="G13" s="149" t="s">
        <v>118</v>
      </c>
      <c r="H13" s="149" t="s">
        <v>119</v>
      </c>
      <c r="I13" s="144"/>
      <c r="J13" s="144"/>
      <c r="K13" s="144"/>
      <c r="L13" s="144"/>
      <c r="M13" s="144"/>
    </row>
    <row r="14" spans="4:13" ht="21" customHeight="1" thickBot="1" x14ac:dyDescent="0.25">
      <c r="D14" s="142"/>
      <c r="E14" s="142"/>
      <c r="F14" s="150"/>
      <c r="G14" s="150"/>
      <c r="H14" s="150"/>
      <c r="I14" s="145"/>
      <c r="J14" s="145"/>
      <c r="K14" s="145"/>
      <c r="L14" s="145"/>
      <c r="M14" s="145"/>
    </row>
    <row r="15" spans="4:13" ht="8.25" customHeight="1" thickBot="1" x14ac:dyDescent="0.25">
      <c r="E15" s="2"/>
      <c r="F15" s="83"/>
      <c r="G15" s="8"/>
      <c r="H15" s="78"/>
      <c r="I15" s="78"/>
      <c r="J15" s="83"/>
      <c r="K15" s="60"/>
      <c r="L15" s="2"/>
      <c r="M15" s="3"/>
    </row>
    <row r="16" spans="4:13" ht="21" customHeight="1" thickBot="1" x14ac:dyDescent="0.25">
      <c r="D16" s="9" t="s">
        <v>2</v>
      </c>
      <c r="E16" s="47"/>
      <c r="F16" s="61">
        <f>+F18+F88</f>
        <v>146226</v>
      </c>
      <c r="G16" s="61">
        <f t="shared" ref="G16:M16" si="0">+G18+G88</f>
        <v>77012</v>
      </c>
      <c r="H16" s="61">
        <f t="shared" si="0"/>
        <v>637862.17604000017</v>
      </c>
      <c r="I16" s="61">
        <f t="shared" si="0"/>
        <v>791.99599999999998</v>
      </c>
      <c r="J16" s="61">
        <f t="shared" si="0"/>
        <v>0</v>
      </c>
      <c r="K16" s="61">
        <f t="shared" si="0"/>
        <v>0</v>
      </c>
      <c r="L16" s="61">
        <f t="shared" si="0"/>
        <v>2814.944</v>
      </c>
      <c r="M16" s="61">
        <f t="shared" si="0"/>
        <v>641469.11604000011</v>
      </c>
    </row>
    <row r="17" spans="4:13" ht="5.0999999999999996" customHeight="1" thickBot="1" x14ac:dyDescent="0.25">
      <c r="D17" s="43"/>
      <c r="E17" s="48"/>
      <c r="F17" s="86"/>
      <c r="G17" s="27"/>
      <c r="H17" s="62"/>
      <c r="I17" s="62"/>
      <c r="J17" s="62"/>
      <c r="K17" s="62"/>
      <c r="L17" s="27"/>
      <c r="M17" s="44"/>
    </row>
    <row r="18" spans="4:13" ht="14.25" customHeight="1" thickBot="1" x14ac:dyDescent="0.25">
      <c r="D18" s="33" t="s">
        <v>3</v>
      </c>
      <c r="E18" s="49"/>
      <c r="F18" s="61">
        <f t="shared" ref="F18:M18" si="1">+F19+F22+F26+F30+F32+F34+F37+F43+F45+F50+F52+F66+F71+F73+F77+F85</f>
        <v>146226</v>
      </c>
      <c r="G18" s="61">
        <f t="shared" si="1"/>
        <v>77012</v>
      </c>
      <c r="H18" s="61">
        <f t="shared" si="1"/>
        <v>637862.17604000017</v>
      </c>
      <c r="I18" s="61">
        <f t="shared" si="1"/>
        <v>791.99599999999998</v>
      </c>
      <c r="J18" s="61">
        <f t="shared" si="1"/>
        <v>0</v>
      </c>
      <c r="K18" s="61">
        <f t="shared" si="1"/>
        <v>0</v>
      </c>
      <c r="L18" s="61">
        <f t="shared" si="1"/>
        <v>2814.944</v>
      </c>
      <c r="M18" s="61">
        <f t="shared" si="1"/>
        <v>641469.11604000011</v>
      </c>
    </row>
    <row r="19" spans="4:13" ht="14.25" customHeight="1" x14ac:dyDescent="0.2">
      <c r="D19" s="46" t="s">
        <v>17</v>
      </c>
      <c r="E19" s="50"/>
      <c r="F19" s="63">
        <f>+SUM(F20:F21)</f>
        <v>0</v>
      </c>
      <c r="G19" s="63">
        <f t="shared" ref="G19:M19" si="2">+SUM(G20:G21)</f>
        <v>0</v>
      </c>
      <c r="H19" s="63">
        <f t="shared" si="2"/>
        <v>0</v>
      </c>
      <c r="I19" s="63">
        <f t="shared" si="2"/>
        <v>0</v>
      </c>
      <c r="J19" s="63">
        <f t="shared" si="2"/>
        <v>0</v>
      </c>
      <c r="K19" s="63">
        <f t="shared" si="2"/>
        <v>0</v>
      </c>
      <c r="L19" s="63">
        <f t="shared" si="2"/>
        <v>0</v>
      </c>
      <c r="M19" s="63">
        <f t="shared" si="2"/>
        <v>0</v>
      </c>
    </row>
    <row r="20" spans="4:13" ht="14.25" customHeight="1" x14ac:dyDescent="0.2">
      <c r="D20" s="20" t="s">
        <v>70</v>
      </c>
      <c r="E20" s="51" t="s">
        <v>47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45">
        <f>+SUM(H20:L20)</f>
        <v>0</v>
      </c>
    </row>
    <row r="21" spans="4:13" ht="14.25" customHeight="1" x14ac:dyDescent="0.2">
      <c r="D21" s="20" t="s">
        <v>71</v>
      </c>
      <c r="E21" s="51" t="s">
        <v>47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45">
        <f>+SUM(H21:L21)</f>
        <v>0</v>
      </c>
    </row>
    <row r="22" spans="4:13" s="12" customFormat="1" ht="14.25" customHeight="1" x14ac:dyDescent="0.2">
      <c r="D22" s="19" t="s">
        <v>29</v>
      </c>
      <c r="E22" s="52"/>
      <c r="F22" s="65">
        <f>+SUM(F23:F24)</f>
        <v>6291</v>
      </c>
      <c r="G22" s="65">
        <f t="shared" ref="G22:M22" si="3">+SUM(G23:G24)</f>
        <v>3517</v>
      </c>
      <c r="H22" s="65">
        <f t="shared" si="3"/>
        <v>24742.627999999997</v>
      </c>
      <c r="I22" s="65">
        <f t="shared" si="3"/>
        <v>0</v>
      </c>
      <c r="J22" s="65">
        <f t="shared" si="3"/>
        <v>0</v>
      </c>
      <c r="K22" s="65">
        <f t="shared" si="3"/>
        <v>0</v>
      </c>
      <c r="L22" s="65">
        <f t="shared" si="3"/>
        <v>0</v>
      </c>
      <c r="M22" s="65">
        <f t="shared" si="3"/>
        <v>24742.627999999997</v>
      </c>
    </row>
    <row r="23" spans="4:13" s="12" customFormat="1" ht="14.25" customHeight="1" x14ac:dyDescent="0.2">
      <c r="D23" s="20" t="s">
        <v>30</v>
      </c>
      <c r="E23" s="51" t="s">
        <v>45</v>
      </c>
      <c r="F23" s="64">
        <v>6291</v>
      </c>
      <c r="G23" s="18">
        <v>3517</v>
      </c>
      <c r="H23" s="64">
        <v>24742.627999999997</v>
      </c>
      <c r="I23" s="64">
        <v>0</v>
      </c>
      <c r="J23" s="64">
        <v>0</v>
      </c>
      <c r="K23" s="64">
        <v>0</v>
      </c>
      <c r="L23" s="64">
        <v>0</v>
      </c>
      <c r="M23" s="45">
        <f>+SUM(H23:L23)</f>
        <v>24742.627999999997</v>
      </c>
    </row>
    <row r="24" spans="4:13" s="12" customFormat="1" ht="14.25" customHeight="1" x14ac:dyDescent="0.2">
      <c r="D24" s="20" t="s">
        <v>72</v>
      </c>
      <c r="E24" s="51" t="s">
        <v>47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45">
        <f>+SUM(H24:L24)</f>
        <v>0</v>
      </c>
    </row>
    <row r="25" spans="4:13" s="12" customFormat="1" ht="14.25" customHeight="1" x14ac:dyDescent="0.2">
      <c r="D25" s="20" t="s">
        <v>122</v>
      </c>
      <c r="E25" s="51" t="s">
        <v>47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139">
        <f>+SUM(H25:L25)</f>
        <v>0</v>
      </c>
    </row>
    <row r="26" spans="4:13" s="12" customFormat="1" ht="14.25" customHeight="1" x14ac:dyDescent="0.2">
      <c r="D26" s="19" t="s">
        <v>18</v>
      </c>
      <c r="E26" s="52"/>
      <c r="F26" s="65">
        <f>+SUM(F27:F29)</f>
        <v>0</v>
      </c>
      <c r="G26" s="65">
        <f t="shared" ref="G26:M26" si="4">+SUM(G27:G29)</f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0</v>
      </c>
      <c r="L26" s="65">
        <f t="shared" si="4"/>
        <v>0</v>
      </c>
      <c r="M26" s="65">
        <f t="shared" si="4"/>
        <v>0</v>
      </c>
    </row>
    <row r="27" spans="4:13" s="12" customFormat="1" ht="14.25" customHeight="1" x14ac:dyDescent="0.2">
      <c r="D27" s="20" t="s">
        <v>73</v>
      </c>
      <c r="E27" s="51" t="s">
        <v>47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45">
        <f>+SUM(H27:L27)</f>
        <v>0</v>
      </c>
    </row>
    <row r="28" spans="4:13" s="12" customFormat="1" ht="14.25" customHeight="1" x14ac:dyDescent="0.2">
      <c r="D28" s="20" t="s">
        <v>54</v>
      </c>
      <c r="E28" s="51" t="s">
        <v>47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45">
        <f t="shared" ref="M28:M84" si="5">+SUM(H28:L28)</f>
        <v>0</v>
      </c>
    </row>
    <row r="29" spans="4:13" s="12" customFormat="1" ht="14.25" customHeight="1" x14ac:dyDescent="0.2">
      <c r="D29" s="20" t="s">
        <v>74</v>
      </c>
      <c r="E29" s="51" t="s">
        <v>47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45">
        <f t="shared" si="5"/>
        <v>0</v>
      </c>
    </row>
    <row r="30" spans="4:13" s="12" customFormat="1" ht="14.25" customHeight="1" x14ac:dyDescent="0.2">
      <c r="D30" s="19" t="s">
        <v>19</v>
      </c>
      <c r="E30" s="52"/>
      <c r="F30" s="65">
        <f>+F31</f>
        <v>0</v>
      </c>
      <c r="G30" s="65">
        <f t="shared" ref="G30:M30" si="6">+G31</f>
        <v>0</v>
      </c>
      <c r="H30" s="65">
        <f t="shared" si="6"/>
        <v>0</v>
      </c>
      <c r="I30" s="65">
        <f t="shared" si="6"/>
        <v>0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</row>
    <row r="31" spans="4:13" s="12" customFormat="1" ht="14.25" customHeight="1" x14ac:dyDescent="0.2">
      <c r="D31" s="21" t="s">
        <v>75</v>
      </c>
      <c r="E31" s="93" t="s">
        <v>47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45">
        <f t="shared" si="5"/>
        <v>0</v>
      </c>
    </row>
    <row r="32" spans="4:13" s="12" customFormat="1" ht="14.25" customHeight="1" x14ac:dyDescent="0.2">
      <c r="D32" s="19" t="s">
        <v>32</v>
      </c>
      <c r="E32" s="52"/>
      <c r="F32" s="65">
        <f>+F33</f>
        <v>0</v>
      </c>
      <c r="G32" s="65">
        <f t="shared" ref="G32:M32" si="7">+G33</f>
        <v>0</v>
      </c>
      <c r="H32" s="65">
        <f t="shared" si="7"/>
        <v>0</v>
      </c>
      <c r="I32" s="65">
        <f t="shared" si="7"/>
        <v>0</v>
      </c>
      <c r="J32" s="65">
        <f t="shared" si="7"/>
        <v>0</v>
      </c>
      <c r="K32" s="65">
        <f t="shared" si="7"/>
        <v>0</v>
      </c>
      <c r="L32" s="65">
        <f t="shared" si="7"/>
        <v>0</v>
      </c>
      <c r="M32" s="65">
        <f t="shared" si="7"/>
        <v>0</v>
      </c>
    </row>
    <row r="33" spans="2:13" s="12" customFormat="1" ht="14.25" customHeight="1" x14ac:dyDescent="0.2">
      <c r="D33" s="23" t="s">
        <v>31</v>
      </c>
      <c r="E33" s="51" t="s">
        <v>45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45">
        <f t="shared" si="5"/>
        <v>0</v>
      </c>
    </row>
    <row r="34" spans="2:13" s="12" customFormat="1" ht="14.25" customHeight="1" x14ac:dyDescent="0.2">
      <c r="D34" s="19" t="s">
        <v>4</v>
      </c>
      <c r="E34" s="52"/>
      <c r="F34" s="65">
        <f>+SUM(F35:F36)</f>
        <v>157</v>
      </c>
      <c r="G34" s="65">
        <f t="shared" ref="G34:M34" si="8">+SUM(G35:G36)</f>
        <v>91</v>
      </c>
      <c r="H34" s="65">
        <f t="shared" si="8"/>
        <v>0</v>
      </c>
      <c r="I34" s="65">
        <f t="shared" si="8"/>
        <v>0</v>
      </c>
      <c r="J34" s="65">
        <f t="shared" si="8"/>
        <v>0</v>
      </c>
      <c r="K34" s="65">
        <f t="shared" si="8"/>
        <v>0</v>
      </c>
      <c r="L34" s="65">
        <f t="shared" si="8"/>
        <v>0</v>
      </c>
      <c r="M34" s="65">
        <f t="shared" si="8"/>
        <v>0</v>
      </c>
    </row>
    <row r="35" spans="2:13" s="12" customFormat="1" ht="14.25" customHeight="1" x14ac:dyDescent="0.2">
      <c r="D35" s="21" t="s">
        <v>76</v>
      </c>
      <c r="E35" s="93" t="s">
        <v>47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45">
        <f t="shared" si="5"/>
        <v>0</v>
      </c>
    </row>
    <row r="36" spans="2:13" s="12" customFormat="1" ht="14.25" customHeight="1" x14ac:dyDescent="0.3">
      <c r="B36" s="101"/>
      <c r="C36" s="102"/>
      <c r="D36" s="21" t="s">
        <v>77</v>
      </c>
      <c r="E36" s="104" t="s">
        <v>45</v>
      </c>
      <c r="F36" s="64">
        <v>157</v>
      </c>
      <c r="G36" s="64">
        <v>91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45">
        <f t="shared" si="5"/>
        <v>0</v>
      </c>
    </row>
    <row r="37" spans="2:13" s="12" customFormat="1" ht="14.25" customHeight="1" x14ac:dyDescent="0.2">
      <c r="D37" s="19" t="s">
        <v>11</v>
      </c>
      <c r="E37" s="52"/>
      <c r="F37" s="65">
        <f>+SUM(F38:F42)</f>
        <v>0</v>
      </c>
      <c r="G37" s="65">
        <f t="shared" ref="G37:M37" si="9">+SUM(G38:G42)</f>
        <v>0</v>
      </c>
      <c r="H37" s="65">
        <f t="shared" si="9"/>
        <v>0</v>
      </c>
      <c r="I37" s="65">
        <f t="shared" si="9"/>
        <v>0</v>
      </c>
      <c r="J37" s="65">
        <f t="shared" si="9"/>
        <v>0</v>
      </c>
      <c r="K37" s="65">
        <f t="shared" si="9"/>
        <v>0</v>
      </c>
      <c r="L37" s="65">
        <f t="shared" si="9"/>
        <v>0</v>
      </c>
      <c r="M37" s="65">
        <f t="shared" si="9"/>
        <v>0</v>
      </c>
    </row>
    <row r="38" spans="2:13" s="12" customFormat="1" ht="14.25" customHeight="1" x14ac:dyDescent="0.2">
      <c r="D38" s="21" t="s">
        <v>49</v>
      </c>
      <c r="E38" s="51" t="s">
        <v>45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45">
        <f t="shared" si="5"/>
        <v>0</v>
      </c>
    </row>
    <row r="39" spans="2:13" s="12" customFormat="1" ht="14.25" customHeight="1" x14ac:dyDescent="0.2">
      <c r="D39" s="20" t="s">
        <v>20</v>
      </c>
      <c r="E39" s="51" t="s">
        <v>47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45">
        <f t="shared" si="5"/>
        <v>0</v>
      </c>
    </row>
    <row r="40" spans="2:13" s="12" customFormat="1" ht="14.25" customHeight="1" x14ac:dyDescent="0.2">
      <c r="D40" s="21" t="s">
        <v>78</v>
      </c>
      <c r="E40" s="51" t="s">
        <v>47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45">
        <f t="shared" si="5"/>
        <v>0</v>
      </c>
    </row>
    <row r="41" spans="2:13" s="12" customFormat="1" ht="14.25" customHeight="1" x14ac:dyDescent="0.2">
      <c r="D41" s="21" t="s">
        <v>79</v>
      </c>
      <c r="E41" s="51" t="s">
        <v>47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45">
        <f t="shared" si="5"/>
        <v>0</v>
      </c>
    </row>
    <row r="42" spans="2:13" s="12" customFormat="1" ht="14.25" customHeight="1" x14ac:dyDescent="0.2">
      <c r="D42" s="20" t="s">
        <v>80</v>
      </c>
      <c r="E42" s="51" t="s">
        <v>47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45">
        <f t="shared" si="5"/>
        <v>0</v>
      </c>
    </row>
    <row r="43" spans="2:13" s="12" customFormat="1" ht="14.25" customHeight="1" x14ac:dyDescent="0.2">
      <c r="D43" s="22" t="s">
        <v>44</v>
      </c>
      <c r="E43" s="53"/>
      <c r="F43" s="65">
        <f>+F44</f>
        <v>0</v>
      </c>
      <c r="G43" s="65">
        <f t="shared" ref="G43:M43" si="10">+G44</f>
        <v>0</v>
      </c>
      <c r="H43" s="65">
        <f t="shared" si="10"/>
        <v>0</v>
      </c>
      <c r="I43" s="65">
        <f t="shared" si="10"/>
        <v>0</v>
      </c>
      <c r="J43" s="65">
        <f t="shared" si="10"/>
        <v>0</v>
      </c>
      <c r="K43" s="65">
        <f t="shared" si="10"/>
        <v>0</v>
      </c>
      <c r="L43" s="65">
        <f t="shared" si="10"/>
        <v>0</v>
      </c>
      <c r="M43" s="65">
        <f t="shared" si="10"/>
        <v>0</v>
      </c>
    </row>
    <row r="44" spans="2:13" s="12" customFormat="1" ht="14.25" customHeight="1" x14ac:dyDescent="0.2">
      <c r="D44" s="24" t="s">
        <v>55</v>
      </c>
      <c r="E44" s="51" t="s">
        <v>47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45">
        <f t="shared" si="5"/>
        <v>0</v>
      </c>
    </row>
    <row r="45" spans="2:13" s="12" customFormat="1" ht="14.25" customHeight="1" x14ac:dyDescent="0.2">
      <c r="D45" s="19" t="s">
        <v>12</v>
      </c>
      <c r="E45" s="52"/>
      <c r="F45" s="65">
        <f>+SUM(F46:F49)</f>
        <v>0</v>
      </c>
      <c r="G45" s="65">
        <f t="shared" ref="G45:M45" si="11">+SUM(G46:G49)</f>
        <v>0</v>
      </c>
      <c r="H45" s="65">
        <f t="shared" si="11"/>
        <v>0</v>
      </c>
      <c r="I45" s="65">
        <f t="shared" si="11"/>
        <v>0</v>
      </c>
      <c r="J45" s="65">
        <f t="shared" si="11"/>
        <v>0</v>
      </c>
      <c r="K45" s="65">
        <f t="shared" si="11"/>
        <v>0</v>
      </c>
      <c r="L45" s="65">
        <f t="shared" si="11"/>
        <v>0</v>
      </c>
      <c r="M45" s="65">
        <f t="shared" si="11"/>
        <v>0</v>
      </c>
    </row>
    <row r="46" spans="2:13" s="12" customFormat="1" ht="14.25" customHeight="1" x14ac:dyDescent="0.2">
      <c r="D46" s="21" t="s">
        <v>36</v>
      </c>
      <c r="E46" s="51" t="s">
        <v>45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45">
        <f t="shared" si="5"/>
        <v>0</v>
      </c>
    </row>
    <row r="47" spans="2:13" s="12" customFormat="1" ht="14.25" customHeight="1" x14ac:dyDescent="0.2">
      <c r="D47" s="73" t="s">
        <v>37</v>
      </c>
      <c r="E47" s="51" t="s">
        <v>47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45">
        <f t="shared" si="5"/>
        <v>0</v>
      </c>
    </row>
    <row r="48" spans="2:13" s="12" customFormat="1" ht="14.25" customHeight="1" x14ac:dyDescent="0.2">
      <c r="D48" s="21" t="s">
        <v>38</v>
      </c>
      <c r="E48" s="51" t="s">
        <v>47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45">
        <f t="shared" si="5"/>
        <v>0</v>
      </c>
    </row>
    <row r="49" spans="4:13" ht="14.25" customHeight="1" x14ac:dyDescent="0.2">
      <c r="D49" s="21" t="s">
        <v>81</v>
      </c>
      <c r="E49" s="51" t="s">
        <v>47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45">
        <f t="shared" si="5"/>
        <v>0</v>
      </c>
    </row>
    <row r="50" spans="4:13" s="12" customFormat="1" ht="14.25" customHeight="1" x14ac:dyDescent="0.2">
      <c r="D50" s="19" t="s">
        <v>33</v>
      </c>
      <c r="E50" s="52"/>
      <c r="F50" s="65">
        <f>+F51</f>
        <v>0</v>
      </c>
      <c r="G50" s="65">
        <f t="shared" ref="G50:M50" si="12">+G51</f>
        <v>0</v>
      </c>
      <c r="H50" s="65">
        <f t="shared" si="12"/>
        <v>0</v>
      </c>
      <c r="I50" s="65">
        <f t="shared" si="12"/>
        <v>0</v>
      </c>
      <c r="J50" s="65">
        <f t="shared" si="12"/>
        <v>0</v>
      </c>
      <c r="K50" s="65">
        <f t="shared" si="12"/>
        <v>0</v>
      </c>
      <c r="L50" s="65">
        <f t="shared" si="12"/>
        <v>0</v>
      </c>
      <c r="M50" s="65">
        <f t="shared" si="12"/>
        <v>0</v>
      </c>
    </row>
    <row r="51" spans="4:13" s="12" customFormat="1" ht="14.25" customHeight="1" x14ac:dyDescent="0.2">
      <c r="D51" s="23" t="s">
        <v>39</v>
      </c>
      <c r="E51" s="54" t="s">
        <v>45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45">
        <f t="shared" si="5"/>
        <v>0</v>
      </c>
    </row>
    <row r="52" spans="4:13" s="12" customFormat="1" ht="14.25" customHeight="1" x14ac:dyDescent="0.2">
      <c r="D52" s="19" t="s">
        <v>5</v>
      </c>
      <c r="E52" s="52"/>
      <c r="F52" s="65">
        <f>+SUM(F53:F65)</f>
        <v>136315</v>
      </c>
      <c r="G52" s="65">
        <f t="shared" ref="G52:M52" si="13">+SUM(G53:G65)</f>
        <v>71611</v>
      </c>
      <c r="H52" s="65">
        <f t="shared" si="13"/>
        <v>599280.04004000011</v>
      </c>
      <c r="I52" s="65">
        <f t="shared" si="13"/>
        <v>791.99599999999998</v>
      </c>
      <c r="J52" s="65">
        <f t="shared" si="13"/>
        <v>0</v>
      </c>
      <c r="K52" s="65">
        <f t="shared" si="13"/>
        <v>0</v>
      </c>
      <c r="L52" s="65">
        <f t="shared" si="13"/>
        <v>2814.944</v>
      </c>
      <c r="M52" s="65">
        <f t="shared" si="13"/>
        <v>602886.98004000005</v>
      </c>
    </row>
    <row r="53" spans="4:13" s="12" customFormat="1" ht="14.25" customHeight="1" x14ac:dyDescent="0.2">
      <c r="D53" s="28" t="s">
        <v>82</v>
      </c>
      <c r="E53" s="51" t="s">
        <v>47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45">
        <f t="shared" si="5"/>
        <v>0</v>
      </c>
    </row>
    <row r="54" spans="4:13" s="12" customFormat="1" ht="14.25" customHeight="1" x14ac:dyDescent="0.2">
      <c r="D54" s="20" t="s">
        <v>58</v>
      </c>
      <c r="E54" s="51" t="s">
        <v>47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45">
        <f t="shared" si="5"/>
        <v>0</v>
      </c>
    </row>
    <row r="55" spans="4:13" s="12" customFormat="1" ht="14.25" customHeight="1" x14ac:dyDescent="0.2">
      <c r="D55" s="25" t="s">
        <v>59</v>
      </c>
      <c r="E55" s="51" t="s">
        <v>47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45">
        <f t="shared" si="5"/>
        <v>0</v>
      </c>
    </row>
    <row r="56" spans="4:13" ht="14.25" customHeight="1" x14ac:dyDescent="0.2">
      <c r="D56" s="21" t="s">
        <v>105</v>
      </c>
      <c r="E56" s="51" t="s">
        <v>47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45">
        <f t="shared" si="5"/>
        <v>0</v>
      </c>
    </row>
    <row r="57" spans="4:13" s="75" customFormat="1" ht="14.25" customHeight="1" x14ac:dyDescent="0.2">
      <c r="D57" s="107" t="s">
        <v>40</v>
      </c>
      <c r="E57" s="74" t="s">
        <v>47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45">
        <f t="shared" si="5"/>
        <v>0</v>
      </c>
    </row>
    <row r="58" spans="4:13" s="12" customFormat="1" ht="14.25" customHeight="1" x14ac:dyDescent="0.2">
      <c r="D58" s="20" t="s">
        <v>60</v>
      </c>
      <c r="E58" s="51" t="s">
        <v>47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45">
        <f t="shared" si="5"/>
        <v>0</v>
      </c>
    </row>
    <row r="59" spans="4:13" s="6" customFormat="1" ht="14.25" customHeight="1" x14ac:dyDescent="0.2">
      <c r="D59" s="21" t="s">
        <v>57</v>
      </c>
      <c r="E59" s="51" t="s">
        <v>47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45">
        <f t="shared" si="5"/>
        <v>0</v>
      </c>
    </row>
    <row r="60" spans="4:13" ht="14.25" customHeight="1" x14ac:dyDescent="0.2">
      <c r="D60" s="21" t="s">
        <v>61</v>
      </c>
      <c r="E60" s="51" t="s">
        <v>47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45">
        <f t="shared" si="5"/>
        <v>0</v>
      </c>
    </row>
    <row r="61" spans="4:13" ht="14.25" customHeight="1" x14ac:dyDescent="0.2">
      <c r="D61" s="21" t="s">
        <v>83</v>
      </c>
      <c r="E61" s="74" t="s">
        <v>45</v>
      </c>
      <c r="F61" s="64">
        <v>65313</v>
      </c>
      <c r="G61" s="18">
        <v>33803</v>
      </c>
      <c r="H61" s="64">
        <v>368143.26700000005</v>
      </c>
      <c r="I61" s="64">
        <v>791.99599999999998</v>
      </c>
      <c r="J61" s="64">
        <v>0</v>
      </c>
      <c r="K61" s="64">
        <v>0</v>
      </c>
      <c r="L61" s="64">
        <v>2814.944</v>
      </c>
      <c r="M61" s="45">
        <f t="shared" si="5"/>
        <v>371750.20700000005</v>
      </c>
    </row>
    <row r="62" spans="4:13" s="12" customFormat="1" ht="14.25" customHeight="1" x14ac:dyDescent="0.2">
      <c r="D62" s="73" t="s">
        <v>62</v>
      </c>
      <c r="E62" s="51" t="s">
        <v>45</v>
      </c>
      <c r="F62" s="64">
        <v>71002</v>
      </c>
      <c r="G62" s="18">
        <v>37808</v>
      </c>
      <c r="H62" s="64">
        <v>231136.77304000003</v>
      </c>
      <c r="I62" s="64">
        <v>0</v>
      </c>
      <c r="J62" s="64">
        <v>0</v>
      </c>
      <c r="K62" s="64">
        <v>0</v>
      </c>
      <c r="L62" s="64">
        <v>0</v>
      </c>
      <c r="M62" s="45">
        <f t="shared" si="5"/>
        <v>231136.77304000003</v>
      </c>
    </row>
    <row r="63" spans="4:13" s="12" customFormat="1" ht="14.25" customHeight="1" x14ac:dyDescent="0.2">
      <c r="D63" s="73" t="s">
        <v>56</v>
      </c>
      <c r="E63" s="51" t="s">
        <v>45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45">
        <f t="shared" si="5"/>
        <v>0</v>
      </c>
    </row>
    <row r="64" spans="4:13" s="12" customFormat="1" ht="14.25" customHeight="1" x14ac:dyDescent="0.2">
      <c r="D64" s="73" t="s">
        <v>84</v>
      </c>
      <c r="E64" s="51" t="s">
        <v>47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45">
        <f t="shared" si="5"/>
        <v>0</v>
      </c>
    </row>
    <row r="65" spans="4:13" s="12" customFormat="1" ht="14.25" customHeight="1" x14ac:dyDescent="0.2">
      <c r="D65" s="73" t="s">
        <v>85</v>
      </c>
      <c r="E65" s="51" t="s">
        <v>47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45">
        <f t="shared" si="5"/>
        <v>0</v>
      </c>
    </row>
    <row r="66" spans="4:13" s="12" customFormat="1" ht="14.25" customHeight="1" x14ac:dyDescent="0.2">
      <c r="D66" s="121" t="s">
        <v>21</v>
      </c>
      <c r="E66" s="52"/>
      <c r="F66" s="65">
        <f>+SUM(F67:F70)</f>
        <v>3463</v>
      </c>
      <c r="G66" s="65">
        <f t="shared" ref="G66:M66" si="14">+SUM(G67:G70)</f>
        <v>1793</v>
      </c>
      <c r="H66" s="65">
        <f t="shared" si="14"/>
        <v>13839.507999999998</v>
      </c>
      <c r="I66" s="65">
        <f t="shared" si="14"/>
        <v>0</v>
      </c>
      <c r="J66" s="65">
        <f t="shared" si="14"/>
        <v>0</v>
      </c>
      <c r="K66" s="65">
        <f t="shared" si="14"/>
        <v>0</v>
      </c>
      <c r="L66" s="65">
        <f t="shared" si="14"/>
        <v>0</v>
      </c>
      <c r="M66" s="65">
        <f t="shared" si="14"/>
        <v>13839.507999999998</v>
      </c>
    </row>
    <row r="67" spans="4:13" s="12" customFormat="1" ht="14.25" customHeight="1" x14ac:dyDescent="0.2">
      <c r="D67" s="73" t="s">
        <v>86</v>
      </c>
      <c r="E67" s="51" t="s">
        <v>47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45">
        <f t="shared" si="5"/>
        <v>0</v>
      </c>
    </row>
    <row r="68" spans="4:13" ht="14.25" customHeight="1" x14ac:dyDescent="0.2">
      <c r="D68" s="73" t="s">
        <v>63</v>
      </c>
      <c r="E68" s="51" t="s">
        <v>47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45">
        <f t="shared" si="5"/>
        <v>0</v>
      </c>
    </row>
    <row r="69" spans="4:13" ht="14.25" customHeight="1" x14ac:dyDescent="0.2">
      <c r="D69" s="73" t="s">
        <v>64</v>
      </c>
      <c r="E69" s="51" t="s">
        <v>45</v>
      </c>
      <c r="F69" s="64">
        <v>3463</v>
      </c>
      <c r="G69" s="18">
        <v>1793</v>
      </c>
      <c r="H69" s="64">
        <v>13839.507999999998</v>
      </c>
      <c r="I69" s="64">
        <v>0</v>
      </c>
      <c r="J69" s="64">
        <v>0</v>
      </c>
      <c r="K69" s="64">
        <v>0</v>
      </c>
      <c r="L69" s="64">
        <v>0</v>
      </c>
      <c r="M69" s="45">
        <f t="shared" si="5"/>
        <v>13839.507999999998</v>
      </c>
    </row>
    <row r="70" spans="4:13" ht="14.25" customHeight="1" x14ac:dyDescent="0.2">
      <c r="D70" s="73" t="s">
        <v>22</v>
      </c>
      <c r="E70" s="51" t="s">
        <v>47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45">
        <f t="shared" si="5"/>
        <v>0</v>
      </c>
    </row>
    <row r="71" spans="4:13" ht="14.25" customHeight="1" x14ac:dyDescent="0.2">
      <c r="D71" s="121" t="s">
        <v>34</v>
      </c>
      <c r="E71" s="52"/>
      <c r="F71" s="65">
        <f>+F72</f>
        <v>0</v>
      </c>
      <c r="G71" s="65">
        <f t="shared" ref="G71:M71" si="15">+G72</f>
        <v>0</v>
      </c>
      <c r="H71" s="65">
        <f t="shared" si="15"/>
        <v>0</v>
      </c>
      <c r="I71" s="65">
        <f t="shared" si="15"/>
        <v>0</v>
      </c>
      <c r="J71" s="65">
        <f t="shared" si="15"/>
        <v>0</v>
      </c>
      <c r="K71" s="65">
        <f t="shared" si="15"/>
        <v>0</v>
      </c>
      <c r="L71" s="65">
        <f t="shared" si="15"/>
        <v>0</v>
      </c>
      <c r="M71" s="65">
        <f t="shared" si="15"/>
        <v>0</v>
      </c>
    </row>
    <row r="72" spans="4:13" ht="14.25" customHeight="1" x14ac:dyDescent="0.2">
      <c r="D72" s="122" t="s">
        <v>87</v>
      </c>
      <c r="E72" s="51" t="s">
        <v>47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45">
        <f t="shared" si="5"/>
        <v>0</v>
      </c>
    </row>
    <row r="73" spans="4:13" ht="14.25" customHeight="1" x14ac:dyDescent="0.2">
      <c r="D73" s="121" t="s">
        <v>6</v>
      </c>
      <c r="E73" s="52"/>
      <c r="F73" s="65">
        <f>+SUM(F74:F76)</f>
        <v>0</v>
      </c>
      <c r="G73" s="65">
        <f t="shared" ref="G73:M73" si="16">+SUM(G74:G76)</f>
        <v>0</v>
      </c>
      <c r="H73" s="65">
        <f t="shared" si="16"/>
        <v>0</v>
      </c>
      <c r="I73" s="65">
        <f t="shared" si="16"/>
        <v>0</v>
      </c>
      <c r="J73" s="65">
        <f t="shared" si="16"/>
        <v>0</v>
      </c>
      <c r="K73" s="65">
        <f t="shared" si="16"/>
        <v>0</v>
      </c>
      <c r="L73" s="65">
        <f t="shared" si="16"/>
        <v>0</v>
      </c>
      <c r="M73" s="65">
        <f t="shared" si="16"/>
        <v>0</v>
      </c>
    </row>
    <row r="74" spans="4:13" ht="14.25" customHeight="1" x14ac:dyDescent="0.2">
      <c r="D74" s="73" t="s">
        <v>113</v>
      </c>
      <c r="E74" s="51" t="s">
        <v>47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45">
        <f t="shared" si="5"/>
        <v>0</v>
      </c>
    </row>
    <row r="75" spans="4:13" ht="14.25" customHeight="1" x14ac:dyDescent="0.2">
      <c r="D75" s="73" t="s">
        <v>23</v>
      </c>
      <c r="E75" s="51" t="s">
        <v>45</v>
      </c>
      <c r="F75" s="64">
        <v>0</v>
      </c>
      <c r="G75" s="64">
        <v>0</v>
      </c>
      <c r="H75" s="64"/>
      <c r="I75" s="64">
        <v>0</v>
      </c>
      <c r="J75" s="64">
        <v>0</v>
      </c>
      <c r="K75" s="64">
        <v>0</v>
      </c>
      <c r="L75" s="64">
        <v>0</v>
      </c>
      <c r="M75" s="45">
        <f t="shared" si="5"/>
        <v>0</v>
      </c>
    </row>
    <row r="76" spans="4:13" ht="14.25" customHeight="1" x14ac:dyDescent="0.2">
      <c r="D76" s="73" t="s">
        <v>88</v>
      </c>
      <c r="E76" s="51" t="s">
        <v>47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45">
        <f t="shared" si="5"/>
        <v>0</v>
      </c>
    </row>
    <row r="77" spans="4:13" ht="14.25" customHeight="1" x14ac:dyDescent="0.2">
      <c r="D77" s="121" t="s">
        <v>7</v>
      </c>
      <c r="E77" s="52"/>
      <c r="F77" s="65">
        <f>+SUM(F78:F84)</f>
        <v>0</v>
      </c>
      <c r="G77" s="65">
        <f t="shared" ref="G77:M77" si="17">+SUM(G78:G84)</f>
        <v>0</v>
      </c>
      <c r="H77" s="65">
        <f t="shared" si="17"/>
        <v>0</v>
      </c>
      <c r="I77" s="65">
        <f t="shared" si="17"/>
        <v>0</v>
      </c>
      <c r="J77" s="65">
        <f t="shared" si="17"/>
        <v>0</v>
      </c>
      <c r="K77" s="65">
        <f t="shared" si="17"/>
        <v>0</v>
      </c>
      <c r="L77" s="65">
        <f t="shared" si="17"/>
        <v>0</v>
      </c>
      <c r="M77" s="65">
        <f t="shared" si="17"/>
        <v>0</v>
      </c>
    </row>
    <row r="78" spans="4:13" ht="14.25" customHeight="1" x14ac:dyDescent="0.2">
      <c r="D78" s="120" t="s">
        <v>67</v>
      </c>
      <c r="E78" s="51" t="s">
        <v>47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45">
        <f t="shared" si="5"/>
        <v>0</v>
      </c>
    </row>
    <row r="79" spans="4:13" ht="14.25" customHeight="1" x14ac:dyDescent="0.2">
      <c r="D79" s="73" t="s">
        <v>89</v>
      </c>
      <c r="E79" s="51" t="s">
        <v>47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45">
        <f t="shared" si="5"/>
        <v>0</v>
      </c>
    </row>
    <row r="80" spans="4:13" ht="14.25" customHeight="1" x14ac:dyDescent="0.2">
      <c r="D80" s="73" t="s">
        <v>112</v>
      </c>
      <c r="E80" s="51" t="s">
        <v>45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45">
        <f t="shared" si="5"/>
        <v>0</v>
      </c>
    </row>
    <row r="81" spans="4:13" ht="14.25" customHeight="1" x14ac:dyDescent="0.2">
      <c r="D81" s="73" t="s">
        <v>24</v>
      </c>
      <c r="E81" s="51" t="s">
        <v>47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45">
        <f t="shared" si="5"/>
        <v>0</v>
      </c>
    </row>
    <row r="82" spans="4:13" ht="14.25" customHeight="1" x14ac:dyDescent="0.2">
      <c r="D82" s="120" t="s">
        <v>66</v>
      </c>
      <c r="E82" s="51" t="s">
        <v>47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45">
        <f t="shared" si="5"/>
        <v>0</v>
      </c>
    </row>
    <row r="83" spans="4:13" ht="14.25" customHeight="1" x14ac:dyDescent="0.2">
      <c r="D83" s="120" t="s">
        <v>65</v>
      </c>
      <c r="E83" s="51" t="s">
        <v>47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45">
        <f t="shared" si="5"/>
        <v>0</v>
      </c>
    </row>
    <row r="84" spans="4:13" ht="14.25" customHeight="1" x14ac:dyDescent="0.2">
      <c r="D84" s="126" t="s">
        <v>90</v>
      </c>
      <c r="E84" s="108" t="s">
        <v>47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89">
        <f t="shared" si="5"/>
        <v>0</v>
      </c>
    </row>
    <row r="85" spans="4:13" ht="14.25" customHeight="1" x14ac:dyDescent="0.2">
      <c r="D85" s="127" t="s">
        <v>106</v>
      </c>
      <c r="E85" s="93"/>
      <c r="F85" s="65">
        <f t="shared" ref="F85:M85" si="18">+F86</f>
        <v>0</v>
      </c>
      <c r="G85" s="65">
        <f t="shared" si="18"/>
        <v>0</v>
      </c>
      <c r="H85" s="65">
        <f t="shared" si="18"/>
        <v>0</v>
      </c>
      <c r="I85" s="65">
        <f t="shared" si="18"/>
        <v>0</v>
      </c>
      <c r="J85" s="65">
        <f t="shared" si="18"/>
        <v>0</v>
      </c>
      <c r="K85" s="65">
        <f t="shared" si="18"/>
        <v>0</v>
      </c>
      <c r="L85" s="65">
        <f t="shared" si="18"/>
        <v>0</v>
      </c>
      <c r="M85" s="65">
        <f t="shared" si="18"/>
        <v>0</v>
      </c>
    </row>
    <row r="86" spans="4:13" ht="14.25" customHeight="1" thickBot="1" x14ac:dyDescent="0.25">
      <c r="D86" s="137" t="s">
        <v>107</v>
      </c>
      <c r="E86" s="110" t="s">
        <v>47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11">
        <f>+SUM(H86:L86)</f>
        <v>0</v>
      </c>
    </row>
    <row r="87" spans="4:13" ht="14.25" customHeight="1" thickBot="1" x14ac:dyDescent="0.25">
      <c r="D87" s="136"/>
      <c r="E87" s="114"/>
      <c r="F87" s="91"/>
      <c r="G87" s="113"/>
      <c r="H87" s="91"/>
      <c r="I87" s="91"/>
      <c r="J87" s="91"/>
      <c r="K87" s="91"/>
      <c r="L87" s="113"/>
      <c r="M87" s="106"/>
    </row>
    <row r="88" spans="4:13" ht="14.25" customHeight="1" thickBot="1" x14ac:dyDescent="0.25">
      <c r="D88" s="130" t="s">
        <v>8</v>
      </c>
      <c r="E88" s="49"/>
      <c r="F88" s="61">
        <f>+F89+F102+F106+F110</f>
        <v>0</v>
      </c>
      <c r="G88" s="61">
        <f t="shared" ref="G88:M88" si="19">+G89+G102+G106+G110</f>
        <v>0</v>
      </c>
      <c r="H88" s="61">
        <f t="shared" si="19"/>
        <v>0</v>
      </c>
      <c r="I88" s="61">
        <f t="shared" si="19"/>
        <v>0</v>
      </c>
      <c r="J88" s="61">
        <f t="shared" si="19"/>
        <v>0</v>
      </c>
      <c r="K88" s="61">
        <f t="shared" si="19"/>
        <v>0</v>
      </c>
      <c r="L88" s="61">
        <f t="shared" si="19"/>
        <v>0</v>
      </c>
      <c r="M88" s="61">
        <f t="shared" si="19"/>
        <v>0</v>
      </c>
    </row>
    <row r="89" spans="4:13" ht="14.25" customHeight="1" x14ac:dyDescent="0.2">
      <c r="D89" s="131" t="s">
        <v>9</v>
      </c>
      <c r="E89" s="56"/>
      <c r="F89" s="67">
        <f>+SUM(F90:F101)</f>
        <v>0</v>
      </c>
      <c r="G89" s="67">
        <f t="shared" ref="G89:M89" si="20">+SUM(G90:G101)</f>
        <v>0</v>
      </c>
      <c r="H89" s="67">
        <f t="shared" si="20"/>
        <v>0</v>
      </c>
      <c r="I89" s="67">
        <f t="shared" si="20"/>
        <v>0</v>
      </c>
      <c r="J89" s="67">
        <f t="shared" si="20"/>
        <v>0</v>
      </c>
      <c r="K89" s="67">
        <f t="shared" si="20"/>
        <v>0</v>
      </c>
      <c r="L89" s="67">
        <f t="shared" si="20"/>
        <v>0</v>
      </c>
      <c r="M89" s="67">
        <f t="shared" si="20"/>
        <v>0</v>
      </c>
    </row>
    <row r="90" spans="4:13" ht="14.25" customHeight="1" x14ac:dyDescent="0.2">
      <c r="D90" s="120" t="s">
        <v>91</v>
      </c>
      <c r="E90" s="51" t="s">
        <v>47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45">
        <f t="shared" ref="M90:M109" si="21">+SUM(H90:L90)</f>
        <v>0</v>
      </c>
    </row>
    <row r="91" spans="4:13" ht="14.25" customHeight="1" x14ac:dyDescent="0.2">
      <c r="D91" s="120" t="s">
        <v>92</v>
      </c>
      <c r="E91" s="51" t="s">
        <v>47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45">
        <f t="shared" si="21"/>
        <v>0</v>
      </c>
    </row>
    <row r="92" spans="4:13" ht="14.25" customHeight="1" x14ac:dyDescent="0.2">
      <c r="D92" s="120" t="s">
        <v>93</v>
      </c>
      <c r="E92" s="51" t="s">
        <v>47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45">
        <f t="shared" si="21"/>
        <v>0</v>
      </c>
    </row>
    <row r="93" spans="4:13" ht="14.25" customHeight="1" x14ac:dyDescent="0.2">
      <c r="D93" s="73" t="s">
        <v>94</v>
      </c>
      <c r="E93" s="51" t="s">
        <v>47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45">
        <f t="shared" si="21"/>
        <v>0</v>
      </c>
    </row>
    <row r="94" spans="4:13" ht="14.25" customHeight="1" x14ac:dyDescent="0.2">
      <c r="D94" s="73" t="s">
        <v>41</v>
      </c>
      <c r="E94" s="51" t="s">
        <v>45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45">
        <f t="shared" si="21"/>
        <v>0</v>
      </c>
    </row>
    <row r="95" spans="4:13" ht="14.25" customHeight="1" x14ac:dyDescent="0.2">
      <c r="D95" s="120" t="s">
        <v>95</v>
      </c>
      <c r="E95" s="51" t="s">
        <v>47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45">
        <f t="shared" si="21"/>
        <v>0</v>
      </c>
    </row>
    <row r="96" spans="4:13" ht="14.25" customHeight="1" x14ac:dyDescent="0.2">
      <c r="D96" s="120" t="s">
        <v>96</v>
      </c>
      <c r="E96" s="51" t="s">
        <v>47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45">
        <f t="shared" si="21"/>
        <v>0</v>
      </c>
    </row>
    <row r="97" spans="4:13" ht="14.25" customHeight="1" x14ac:dyDescent="0.2">
      <c r="D97" s="120" t="s">
        <v>97</v>
      </c>
      <c r="E97" s="51" t="s">
        <v>47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45">
        <f t="shared" si="21"/>
        <v>0</v>
      </c>
    </row>
    <row r="98" spans="4:13" ht="14.25" customHeight="1" x14ac:dyDescent="0.2">
      <c r="D98" s="120" t="s">
        <v>98</v>
      </c>
      <c r="E98" s="51" t="s">
        <v>47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45">
        <f t="shared" si="21"/>
        <v>0</v>
      </c>
    </row>
    <row r="99" spans="4:13" ht="14.25" customHeight="1" x14ac:dyDescent="0.2">
      <c r="D99" s="120" t="s">
        <v>99</v>
      </c>
      <c r="E99" s="51" t="s">
        <v>47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45">
        <f t="shared" si="21"/>
        <v>0</v>
      </c>
    </row>
    <row r="100" spans="4:13" ht="14.25" customHeight="1" x14ac:dyDescent="0.2">
      <c r="D100" s="120" t="s">
        <v>100</v>
      </c>
      <c r="E100" s="51" t="s">
        <v>47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45">
        <f t="shared" si="21"/>
        <v>0</v>
      </c>
    </row>
    <row r="101" spans="4:13" ht="14.25" customHeight="1" x14ac:dyDescent="0.2">
      <c r="D101" s="120" t="s">
        <v>101</v>
      </c>
      <c r="E101" s="51" t="s">
        <v>47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45">
        <f t="shared" si="21"/>
        <v>0</v>
      </c>
    </row>
    <row r="102" spans="4:13" ht="14.25" customHeight="1" x14ac:dyDescent="0.2">
      <c r="D102" s="121" t="s">
        <v>10</v>
      </c>
      <c r="E102" s="57"/>
      <c r="F102" s="65">
        <f>+SUM(F103:F105)</f>
        <v>0</v>
      </c>
      <c r="G102" s="65">
        <f t="shared" ref="G102:M102" si="22">+SUM(G103:G105)</f>
        <v>0</v>
      </c>
      <c r="H102" s="65">
        <f t="shared" si="22"/>
        <v>0</v>
      </c>
      <c r="I102" s="65">
        <f t="shared" si="22"/>
        <v>0</v>
      </c>
      <c r="J102" s="65">
        <f t="shared" si="22"/>
        <v>0</v>
      </c>
      <c r="K102" s="65">
        <f t="shared" si="22"/>
        <v>0</v>
      </c>
      <c r="L102" s="65">
        <f t="shared" si="22"/>
        <v>0</v>
      </c>
      <c r="M102" s="65">
        <f t="shared" si="22"/>
        <v>0</v>
      </c>
    </row>
    <row r="103" spans="4:13" ht="14.25" customHeight="1" x14ac:dyDescent="0.2">
      <c r="D103" s="73" t="s">
        <v>102</v>
      </c>
      <c r="E103" s="51" t="s">
        <v>47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45">
        <f t="shared" si="21"/>
        <v>0</v>
      </c>
    </row>
    <row r="104" spans="4:13" ht="14.25" customHeight="1" x14ac:dyDescent="0.2">
      <c r="D104" s="73" t="s">
        <v>42</v>
      </c>
      <c r="E104" s="51" t="s">
        <v>45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45">
        <f t="shared" si="21"/>
        <v>0</v>
      </c>
    </row>
    <row r="105" spans="4:13" ht="14.25" customHeight="1" x14ac:dyDescent="0.2">
      <c r="D105" s="73" t="s">
        <v>52</v>
      </c>
      <c r="E105" s="51" t="s">
        <v>45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45">
        <f t="shared" si="21"/>
        <v>0</v>
      </c>
    </row>
    <row r="106" spans="4:13" ht="14.25" customHeight="1" x14ac:dyDescent="0.2">
      <c r="D106" s="121" t="s">
        <v>25</v>
      </c>
      <c r="E106" s="57"/>
      <c r="F106" s="65">
        <f>+SUM(F107:F109)</f>
        <v>0</v>
      </c>
      <c r="G106" s="65">
        <f t="shared" ref="G106:M106" si="23">+SUM(G107:G109)</f>
        <v>0</v>
      </c>
      <c r="H106" s="65">
        <f t="shared" si="23"/>
        <v>0</v>
      </c>
      <c r="I106" s="65">
        <f t="shared" si="23"/>
        <v>0</v>
      </c>
      <c r="J106" s="65">
        <f t="shared" si="23"/>
        <v>0</v>
      </c>
      <c r="K106" s="65">
        <f t="shared" si="23"/>
        <v>0</v>
      </c>
      <c r="L106" s="65">
        <f t="shared" si="23"/>
        <v>0</v>
      </c>
      <c r="M106" s="65">
        <f t="shared" si="23"/>
        <v>0</v>
      </c>
    </row>
    <row r="107" spans="4:13" ht="14.25" customHeight="1" x14ac:dyDescent="0.2">
      <c r="D107" s="73" t="s">
        <v>103</v>
      </c>
      <c r="E107" s="51" t="s">
        <v>47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45">
        <f t="shared" si="21"/>
        <v>0</v>
      </c>
    </row>
    <row r="108" spans="4:13" ht="14.25" customHeight="1" x14ac:dyDescent="0.2">
      <c r="D108" s="73" t="s">
        <v>104</v>
      </c>
      <c r="E108" s="93" t="s">
        <v>45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45">
        <f t="shared" si="21"/>
        <v>0</v>
      </c>
    </row>
    <row r="109" spans="4:13" ht="14.25" customHeight="1" x14ac:dyDescent="0.2">
      <c r="D109" s="73" t="s">
        <v>121</v>
      </c>
      <c r="E109" s="51" t="s">
        <v>47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45">
        <f t="shared" si="21"/>
        <v>0</v>
      </c>
    </row>
    <row r="110" spans="4:13" ht="14.25" customHeight="1" x14ac:dyDescent="0.2">
      <c r="D110" s="121" t="s">
        <v>28</v>
      </c>
      <c r="E110" s="57"/>
      <c r="F110" s="65">
        <f>+F111</f>
        <v>0</v>
      </c>
      <c r="G110" s="65">
        <f t="shared" ref="G110:M110" si="24">+G111</f>
        <v>0</v>
      </c>
      <c r="H110" s="65">
        <f t="shared" si="24"/>
        <v>0</v>
      </c>
      <c r="I110" s="65">
        <f t="shared" si="24"/>
        <v>0</v>
      </c>
      <c r="J110" s="65">
        <f t="shared" si="24"/>
        <v>0</v>
      </c>
      <c r="K110" s="65">
        <f t="shared" si="24"/>
        <v>0</v>
      </c>
      <c r="L110" s="65">
        <f t="shared" si="24"/>
        <v>0</v>
      </c>
      <c r="M110" s="65">
        <f t="shared" si="24"/>
        <v>0</v>
      </c>
    </row>
    <row r="111" spans="4:13" ht="14.25" customHeight="1" thickBot="1" x14ac:dyDescent="0.25">
      <c r="D111" s="135" t="s">
        <v>43</v>
      </c>
      <c r="E111" s="94" t="s">
        <v>45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89">
        <f>+SUM(H111:L111)</f>
        <v>0</v>
      </c>
    </row>
    <row r="112" spans="4:13" ht="14.4" x14ac:dyDescent="0.3">
      <c r="D112" s="13" t="s">
        <v>53</v>
      </c>
      <c r="E112" s="13"/>
      <c r="F112" s="95"/>
      <c r="G112" s="96"/>
      <c r="H112" s="97"/>
      <c r="I112" s="98"/>
      <c r="J112" s="97"/>
      <c r="K112" s="99"/>
      <c r="L112" s="100"/>
      <c r="M112" s="90"/>
    </row>
    <row r="113" spans="4:13" x14ac:dyDescent="0.2">
      <c r="D113" s="13" t="s">
        <v>51</v>
      </c>
      <c r="E113" s="13"/>
      <c r="F113" s="84"/>
      <c r="G113" s="14"/>
      <c r="H113" s="80"/>
      <c r="I113" s="80"/>
      <c r="J113" s="84"/>
      <c r="K113" s="71"/>
    </row>
    <row r="114" spans="4:13" x14ac:dyDescent="0.2">
      <c r="D114" s="13" t="s">
        <v>116</v>
      </c>
      <c r="E114" s="13"/>
      <c r="F114" s="84"/>
      <c r="G114" s="14"/>
      <c r="H114" s="80"/>
      <c r="I114" s="80"/>
      <c r="J114" s="84"/>
      <c r="K114" s="71"/>
    </row>
    <row r="115" spans="4:13" x14ac:dyDescent="0.2">
      <c r="D115" s="17"/>
      <c r="E115" s="16"/>
      <c r="F115" s="77"/>
      <c r="G115" s="3"/>
      <c r="H115" s="77"/>
      <c r="I115" s="77"/>
      <c r="J115" s="77"/>
      <c r="K115" s="77"/>
      <c r="L115" s="3"/>
      <c r="M115" s="3"/>
    </row>
    <row r="117" spans="4:13" x14ac:dyDescent="0.2">
      <c r="H117" s="81"/>
      <c r="I117" s="81"/>
      <c r="J117" s="81"/>
      <c r="K117" s="85"/>
    </row>
    <row r="118" spans="4:13" x14ac:dyDescent="0.2">
      <c r="H118" s="81"/>
      <c r="I118" s="81"/>
      <c r="J118" s="81"/>
      <c r="K118" s="85"/>
    </row>
  </sheetData>
  <mergeCells count="14">
    <mergeCell ref="M12:M14"/>
    <mergeCell ref="F13:F14"/>
    <mergeCell ref="G13:G14"/>
    <mergeCell ref="H13:H14"/>
    <mergeCell ref="D6:M6"/>
    <mergeCell ref="D7:M7"/>
    <mergeCell ref="D8:M8"/>
    <mergeCell ref="D12:D14"/>
    <mergeCell ref="E12:E14"/>
    <mergeCell ref="F12:H12"/>
    <mergeCell ref="I12:I14"/>
    <mergeCell ref="J12:J14"/>
    <mergeCell ref="K12:K14"/>
    <mergeCell ref="L12:L14"/>
  </mergeCells>
  <printOptions horizontalCentered="1" verticalCentered="1"/>
  <pageMargins left="0" right="0" top="0.19685039370078741" bottom="0.19685039370078741" header="0" footer="0"/>
  <pageSetup paperSize="9" scale="54" orientation="portrait" r:id="rId1"/>
  <headerFooter alignWithMargins="0"/>
  <ignoredErrors>
    <ignoredError sqref="M26:M84 M90:M101 M111:M112 M20:M24" formulaRange="1"/>
    <ignoredError sqref="M110 M102:M105 M107:M108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CF16-1E5E-4595-9E42-8B5B502D19C1}">
  <dimension ref="A6:M119"/>
  <sheetViews>
    <sheetView showGridLines="0" view="pageBreakPreview" topLeftCell="D1" zoomScale="110" zoomScaleNormal="100" zoomScaleSheetLayoutView="110" workbookViewId="0">
      <selection activeCell="H113" sqref="H113"/>
    </sheetView>
  </sheetViews>
  <sheetFormatPr baseColWidth="10" defaultColWidth="11.44140625" defaultRowHeight="11.4" x14ac:dyDescent="0.2"/>
  <cols>
    <col min="1" max="3" width="2.88671875" style="1" hidden="1" customWidth="1"/>
    <col min="4" max="4" width="56" style="7" customWidth="1"/>
    <col min="5" max="5" width="12" style="7" customWidth="1"/>
    <col min="6" max="6" width="11.88671875" style="60" customWidth="1"/>
    <col min="7" max="7" width="12.109375" style="2" customWidth="1"/>
    <col min="8" max="8" width="12.5546875" style="60" customWidth="1"/>
    <col min="9" max="9" width="13.33203125" style="60" customWidth="1"/>
    <col min="10" max="10" width="13.6640625" style="60" customWidth="1"/>
    <col min="11" max="11" width="12.88671875" style="69" customWidth="1"/>
    <col min="12" max="12" width="11.5546875" style="1" customWidth="1"/>
    <col min="13" max="13" width="10.88671875" style="1" customWidth="1"/>
    <col min="14" max="16384" width="11.44140625" style="1"/>
  </cols>
  <sheetData>
    <row r="6" spans="4:13" ht="15" customHeight="1" x14ac:dyDescent="0.25">
      <c r="D6" s="151" t="s">
        <v>35</v>
      </c>
      <c r="E6" s="151"/>
      <c r="F6" s="151"/>
      <c r="G6" s="151"/>
      <c r="H6" s="151"/>
      <c r="I6" s="151"/>
      <c r="J6" s="151"/>
      <c r="K6" s="151"/>
      <c r="L6" s="151"/>
      <c r="M6" s="151"/>
    </row>
    <row r="7" spans="4:13" ht="12" customHeight="1" x14ac:dyDescent="0.25">
      <c r="D7" s="151" t="s">
        <v>48</v>
      </c>
      <c r="E7" s="151"/>
      <c r="F7" s="151"/>
      <c r="G7" s="151"/>
      <c r="H7" s="151"/>
      <c r="I7" s="151"/>
      <c r="J7" s="151"/>
      <c r="K7" s="151"/>
      <c r="L7" s="151"/>
      <c r="M7" s="151"/>
    </row>
    <row r="8" spans="4:13" ht="12" customHeight="1" x14ac:dyDescent="0.25">
      <c r="D8" s="151" t="s">
        <v>114</v>
      </c>
      <c r="E8" s="151"/>
      <c r="F8" s="151"/>
      <c r="G8" s="151"/>
      <c r="H8" s="151"/>
      <c r="I8" s="151"/>
      <c r="J8" s="151"/>
      <c r="K8" s="151"/>
      <c r="L8" s="151"/>
      <c r="M8" s="151"/>
    </row>
    <row r="9" spans="4:13" ht="3" customHeight="1" x14ac:dyDescent="0.2">
      <c r="D9" s="2"/>
      <c r="E9" s="2"/>
      <c r="H9" s="77"/>
      <c r="K9" s="60"/>
      <c r="L9" s="2"/>
      <c r="M9" s="2"/>
    </row>
    <row r="10" spans="4:13" ht="16.5" customHeight="1" x14ac:dyDescent="0.2">
      <c r="D10" s="4" t="s">
        <v>109</v>
      </c>
      <c r="E10" s="4"/>
      <c r="K10" s="60"/>
      <c r="L10" s="2"/>
      <c r="M10" s="105"/>
    </row>
    <row r="11" spans="4:13" ht="3" customHeight="1" thickBot="1" x14ac:dyDescent="0.3">
      <c r="D11" s="5"/>
      <c r="E11" s="5"/>
      <c r="K11" s="60"/>
      <c r="L11" s="2"/>
      <c r="M11" s="2"/>
    </row>
    <row r="12" spans="4:13" ht="24" customHeight="1" thickBot="1" x14ac:dyDescent="0.25">
      <c r="D12" s="140" t="s">
        <v>0</v>
      </c>
      <c r="E12" s="140" t="s">
        <v>46</v>
      </c>
      <c r="F12" s="146" t="s">
        <v>1</v>
      </c>
      <c r="G12" s="147"/>
      <c r="H12" s="148"/>
      <c r="I12" s="143" t="s">
        <v>13</v>
      </c>
      <c r="J12" s="143" t="s">
        <v>16</v>
      </c>
      <c r="K12" s="143" t="s">
        <v>14</v>
      </c>
      <c r="L12" s="143" t="s">
        <v>15</v>
      </c>
      <c r="M12" s="143" t="s">
        <v>120</v>
      </c>
    </row>
    <row r="13" spans="4:13" ht="18.75" customHeight="1" x14ac:dyDescent="0.2">
      <c r="D13" s="141"/>
      <c r="E13" s="141"/>
      <c r="F13" s="149" t="s">
        <v>117</v>
      </c>
      <c r="G13" s="149" t="s">
        <v>118</v>
      </c>
      <c r="H13" s="149" t="s">
        <v>119</v>
      </c>
      <c r="I13" s="144"/>
      <c r="J13" s="144"/>
      <c r="K13" s="144"/>
      <c r="L13" s="144"/>
      <c r="M13" s="144"/>
    </row>
    <row r="14" spans="4:13" ht="21" customHeight="1" thickBot="1" x14ac:dyDescent="0.25">
      <c r="D14" s="142"/>
      <c r="E14" s="142"/>
      <c r="F14" s="150"/>
      <c r="G14" s="150"/>
      <c r="H14" s="150"/>
      <c r="I14" s="145"/>
      <c r="J14" s="145"/>
      <c r="K14" s="145"/>
      <c r="L14" s="145"/>
      <c r="M14" s="145"/>
    </row>
    <row r="15" spans="4:13" ht="8.25" customHeight="1" thickBot="1" x14ac:dyDescent="0.25">
      <c r="E15" s="2"/>
      <c r="F15" s="83"/>
      <c r="G15" s="8"/>
      <c r="H15" s="78"/>
      <c r="I15" s="78"/>
      <c r="J15" s="83"/>
      <c r="K15" s="60"/>
      <c r="L15" s="2"/>
      <c r="M15" s="3"/>
    </row>
    <row r="16" spans="4:13" ht="21" customHeight="1" thickBot="1" x14ac:dyDescent="0.25">
      <c r="D16" s="9" t="s">
        <v>2</v>
      </c>
      <c r="E16" s="47"/>
      <c r="F16" s="61">
        <f>+F18+F89</f>
        <v>35432</v>
      </c>
      <c r="G16" s="61">
        <f t="shared" ref="G16:M16" si="0">+G18+G89</f>
        <v>18866</v>
      </c>
      <c r="H16" s="61">
        <f t="shared" si="0"/>
        <v>77031.55</v>
      </c>
      <c r="I16" s="61">
        <f t="shared" si="0"/>
        <v>573397.14341999986</v>
      </c>
      <c r="J16" s="61">
        <f t="shared" si="0"/>
        <v>239252.01</v>
      </c>
      <c r="K16" s="61">
        <f t="shared" si="0"/>
        <v>13272417.912985118</v>
      </c>
      <c r="L16" s="61">
        <f t="shared" si="0"/>
        <v>2720</v>
      </c>
      <c r="M16" s="61">
        <f t="shared" si="0"/>
        <v>14164818.616405118</v>
      </c>
    </row>
    <row r="17" spans="4:13" ht="5.0999999999999996" customHeight="1" thickBot="1" x14ac:dyDescent="0.25">
      <c r="D17" s="43"/>
      <c r="E17" s="48"/>
      <c r="F17" s="86"/>
      <c r="G17" s="27"/>
      <c r="H17" s="62"/>
      <c r="I17" s="62"/>
      <c r="J17" s="62"/>
      <c r="K17" s="62"/>
      <c r="L17" s="27"/>
      <c r="M17" s="44"/>
    </row>
    <row r="18" spans="4:13" ht="14.25" customHeight="1" thickBot="1" x14ac:dyDescent="0.25">
      <c r="D18" s="33" t="s">
        <v>3</v>
      </c>
      <c r="E18" s="49"/>
      <c r="F18" s="61">
        <f t="shared" ref="F18:M18" si="1">+F19+F23+F27+F31+F33+F35+F38+F44+F46+F51+F53+F67+F72+F74+F78+F86</f>
        <v>26359</v>
      </c>
      <c r="G18" s="61">
        <f t="shared" si="1"/>
        <v>14326</v>
      </c>
      <c r="H18" s="61">
        <f t="shared" si="1"/>
        <v>1525.21</v>
      </c>
      <c r="I18" s="61">
        <f t="shared" si="1"/>
        <v>328739.28799999994</v>
      </c>
      <c r="J18" s="61">
        <f t="shared" si="1"/>
        <v>239252.01</v>
      </c>
      <c r="K18" s="61">
        <f t="shared" si="1"/>
        <v>12637962.444985118</v>
      </c>
      <c r="L18" s="61">
        <f t="shared" si="1"/>
        <v>10</v>
      </c>
      <c r="M18" s="61">
        <f t="shared" si="1"/>
        <v>13207488.952985117</v>
      </c>
    </row>
    <row r="19" spans="4:13" ht="14.25" customHeight="1" x14ac:dyDescent="0.2">
      <c r="D19" s="46" t="s">
        <v>17</v>
      </c>
      <c r="E19" s="50"/>
      <c r="F19" s="63">
        <f>+SUM(F20:F21)</f>
        <v>0</v>
      </c>
      <c r="G19" s="63">
        <f>+SUM(G20:G21)</f>
        <v>0</v>
      </c>
      <c r="H19" s="63">
        <f t="shared" ref="H19:M19" si="2">+SUM(H20:H22)</f>
        <v>0</v>
      </c>
      <c r="I19" s="63">
        <f t="shared" si="2"/>
        <v>0</v>
      </c>
      <c r="J19" s="63">
        <f t="shared" si="2"/>
        <v>0</v>
      </c>
      <c r="K19" s="63">
        <f t="shared" si="2"/>
        <v>2326542.0779999997</v>
      </c>
      <c r="L19" s="63">
        <f t="shared" si="2"/>
        <v>0</v>
      </c>
      <c r="M19" s="63">
        <f t="shared" si="2"/>
        <v>2326542.0779999997</v>
      </c>
    </row>
    <row r="20" spans="4:13" ht="14.25" customHeight="1" x14ac:dyDescent="0.2">
      <c r="D20" s="20" t="s">
        <v>70</v>
      </c>
      <c r="E20" s="51" t="s">
        <v>47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1418989.581</v>
      </c>
      <c r="L20" s="64">
        <v>0</v>
      </c>
      <c r="M20" s="45">
        <f>+SUM(H20:L20)</f>
        <v>1418989.581</v>
      </c>
    </row>
    <row r="21" spans="4:13" ht="14.25" customHeight="1" x14ac:dyDescent="0.2">
      <c r="D21" s="20" t="s">
        <v>71</v>
      </c>
      <c r="E21" s="51" t="s">
        <v>47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243610.264</v>
      </c>
      <c r="L21" s="64">
        <v>0</v>
      </c>
      <c r="M21" s="45">
        <f>+SUM(H21:L21)</f>
        <v>243610.264</v>
      </c>
    </row>
    <row r="22" spans="4:13" ht="14.25" customHeight="1" x14ac:dyDescent="0.2">
      <c r="D22" s="20" t="s">
        <v>110</v>
      </c>
      <c r="E22" s="51" t="s">
        <v>47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663942.23300000001</v>
      </c>
      <c r="L22" s="64">
        <v>0</v>
      </c>
      <c r="M22" s="45">
        <f>+SUM(H22:L22)</f>
        <v>663942.23300000001</v>
      </c>
    </row>
    <row r="23" spans="4:13" s="12" customFormat="1" ht="14.25" customHeight="1" x14ac:dyDescent="0.2">
      <c r="D23" s="19" t="s">
        <v>29</v>
      </c>
      <c r="E23" s="52"/>
      <c r="F23" s="65">
        <f>+SUM(F24:F26)</f>
        <v>13793</v>
      </c>
      <c r="G23" s="65">
        <f t="shared" ref="G23:L23" si="3">+SUM(G24:G26)</f>
        <v>7199</v>
      </c>
      <c r="H23" s="65">
        <f t="shared" si="3"/>
        <v>0</v>
      </c>
      <c r="I23" s="65">
        <f t="shared" si="3"/>
        <v>143.17000000000002</v>
      </c>
      <c r="J23" s="65">
        <f t="shared" si="3"/>
        <v>0</v>
      </c>
      <c r="K23" s="65">
        <f t="shared" si="3"/>
        <v>0</v>
      </c>
      <c r="L23" s="65">
        <f t="shared" si="3"/>
        <v>0</v>
      </c>
      <c r="M23" s="65">
        <f>+SUM(M24:M26)</f>
        <v>143.17000000000002</v>
      </c>
    </row>
    <row r="24" spans="4:13" s="12" customFormat="1" ht="14.25" customHeight="1" x14ac:dyDescent="0.2">
      <c r="D24" s="20" t="s">
        <v>30</v>
      </c>
      <c r="E24" s="51" t="s">
        <v>45</v>
      </c>
      <c r="F24" s="64">
        <v>13793</v>
      </c>
      <c r="G24" s="18">
        <v>7199</v>
      </c>
      <c r="H24" s="64">
        <v>0</v>
      </c>
      <c r="I24" s="64">
        <v>143.17000000000002</v>
      </c>
      <c r="J24" s="64">
        <v>0</v>
      </c>
      <c r="K24" s="64">
        <v>0</v>
      </c>
      <c r="L24" s="64">
        <v>0</v>
      </c>
      <c r="M24" s="45">
        <f>+SUM(H24:L24)</f>
        <v>143.17000000000002</v>
      </c>
    </row>
    <row r="25" spans="4:13" s="12" customFormat="1" ht="14.25" customHeight="1" x14ac:dyDescent="0.2">
      <c r="D25" s="20" t="s">
        <v>72</v>
      </c>
      <c r="E25" s="51" t="s">
        <v>47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45">
        <f>+SUM(H25:L25)</f>
        <v>0</v>
      </c>
    </row>
    <row r="26" spans="4:13" s="12" customFormat="1" ht="14.25" customHeight="1" x14ac:dyDescent="0.2">
      <c r="D26" s="20" t="s">
        <v>122</v>
      </c>
      <c r="E26" s="51" t="s">
        <v>47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45">
        <f>+SUM(H26:L26)</f>
        <v>0</v>
      </c>
    </row>
    <row r="27" spans="4:13" s="12" customFormat="1" ht="14.25" customHeight="1" x14ac:dyDescent="0.2">
      <c r="D27" s="19" t="s">
        <v>18</v>
      </c>
      <c r="E27" s="52"/>
      <c r="F27" s="65">
        <f>+SUM(F28:F30)</f>
        <v>0</v>
      </c>
      <c r="G27" s="65">
        <f t="shared" ref="G27:M27" si="4">+SUM(G28:G30)</f>
        <v>0</v>
      </c>
      <c r="H27" s="65">
        <f t="shared" si="4"/>
        <v>0</v>
      </c>
      <c r="I27" s="65">
        <f t="shared" si="4"/>
        <v>0</v>
      </c>
      <c r="J27" s="65">
        <f t="shared" si="4"/>
        <v>0</v>
      </c>
      <c r="K27" s="65">
        <f t="shared" si="4"/>
        <v>988269.11</v>
      </c>
      <c r="L27" s="65">
        <f t="shared" si="4"/>
        <v>0</v>
      </c>
      <c r="M27" s="65">
        <f t="shared" si="4"/>
        <v>988269.11</v>
      </c>
    </row>
    <row r="28" spans="4:13" s="12" customFormat="1" ht="14.25" customHeight="1" x14ac:dyDescent="0.2">
      <c r="D28" s="20" t="s">
        <v>73</v>
      </c>
      <c r="E28" s="51" t="s">
        <v>47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988269.11</v>
      </c>
      <c r="L28" s="64">
        <v>0</v>
      </c>
      <c r="M28" s="45">
        <f>+SUM(H28:L28)</f>
        <v>988269.11</v>
      </c>
    </row>
    <row r="29" spans="4:13" s="12" customFormat="1" ht="14.25" customHeight="1" x14ac:dyDescent="0.2">
      <c r="D29" s="20" t="s">
        <v>54</v>
      </c>
      <c r="E29" s="51" t="s">
        <v>47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45">
        <f t="shared" ref="M29:M85" si="5">+SUM(H29:L29)</f>
        <v>0</v>
      </c>
    </row>
    <row r="30" spans="4:13" s="12" customFormat="1" ht="14.25" customHeight="1" x14ac:dyDescent="0.2">
      <c r="D30" s="20" t="s">
        <v>74</v>
      </c>
      <c r="E30" s="51" t="s">
        <v>47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45">
        <f t="shared" si="5"/>
        <v>0</v>
      </c>
    </row>
    <row r="31" spans="4:13" s="12" customFormat="1" ht="14.25" customHeight="1" x14ac:dyDescent="0.2">
      <c r="D31" s="19" t="s">
        <v>19</v>
      </c>
      <c r="E31" s="52"/>
      <c r="F31" s="65">
        <f>+F32</f>
        <v>0</v>
      </c>
      <c r="G31" s="65">
        <f t="shared" ref="G31:M31" si="6">+G32</f>
        <v>0</v>
      </c>
      <c r="H31" s="65">
        <f t="shared" si="6"/>
        <v>0</v>
      </c>
      <c r="I31" s="65">
        <f t="shared" si="6"/>
        <v>0</v>
      </c>
      <c r="J31" s="65">
        <f t="shared" si="6"/>
        <v>0</v>
      </c>
      <c r="K31" s="65">
        <f t="shared" si="6"/>
        <v>375722.16599999997</v>
      </c>
      <c r="L31" s="65">
        <f t="shared" si="6"/>
        <v>0</v>
      </c>
      <c r="M31" s="65">
        <f t="shared" si="6"/>
        <v>375722.16599999997</v>
      </c>
    </row>
    <row r="32" spans="4:13" s="12" customFormat="1" ht="14.25" customHeight="1" x14ac:dyDescent="0.2">
      <c r="D32" s="21" t="s">
        <v>75</v>
      </c>
      <c r="E32" s="93" t="s">
        <v>47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375722.16599999997</v>
      </c>
      <c r="L32" s="64">
        <v>0</v>
      </c>
      <c r="M32" s="45">
        <f t="shared" si="5"/>
        <v>375722.16599999997</v>
      </c>
    </row>
    <row r="33" spans="2:13" s="12" customFormat="1" ht="14.25" customHeight="1" x14ac:dyDescent="0.2">
      <c r="D33" s="19" t="s">
        <v>32</v>
      </c>
      <c r="E33" s="52"/>
      <c r="F33" s="65">
        <f>+F34</f>
        <v>0</v>
      </c>
      <c r="G33" s="65">
        <f t="shared" ref="G33:M33" si="7">+G34</f>
        <v>0</v>
      </c>
      <c r="H33" s="65">
        <f t="shared" si="7"/>
        <v>0</v>
      </c>
      <c r="I33" s="65">
        <f t="shared" si="7"/>
        <v>0</v>
      </c>
      <c r="J33" s="65">
        <f t="shared" si="7"/>
        <v>0</v>
      </c>
      <c r="K33" s="65">
        <f t="shared" si="7"/>
        <v>0</v>
      </c>
      <c r="L33" s="65">
        <f t="shared" si="7"/>
        <v>0</v>
      </c>
      <c r="M33" s="65">
        <f t="shared" si="7"/>
        <v>0</v>
      </c>
    </row>
    <row r="34" spans="2:13" s="12" customFormat="1" ht="14.25" customHeight="1" x14ac:dyDescent="0.2">
      <c r="D34" s="23" t="s">
        <v>31</v>
      </c>
      <c r="E34" s="51" t="s">
        <v>45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45">
        <f t="shared" si="5"/>
        <v>0</v>
      </c>
    </row>
    <row r="35" spans="2:13" s="12" customFormat="1" ht="14.25" customHeight="1" x14ac:dyDescent="0.2">
      <c r="D35" s="19" t="s">
        <v>4</v>
      </c>
      <c r="E35" s="52"/>
      <c r="F35" s="65">
        <f>+SUM(F36:F37)</f>
        <v>0</v>
      </c>
      <c r="G35" s="65">
        <f t="shared" ref="G35:M35" si="8">+SUM(G36:G37)</f>
        <v>0</v>
      </c>
      <c r="H35" s="65">
        <f t="shared" si="8"/>
        <v>0</v>
      </c>
      <c r="I35" s="65">
        <f t="shared" si="8"/>
        <v>0</v>
      </c>
      <c r="J35" s="65">
        <f t="shared" si="8"/>
        <v>63106.78</v>
      </c>
      <c r="K35" s="65">
        <f t="shared" si="8"/>
        <v>292210.30099999998</v>
      </c>
      <c r="L35" s="65">
        <f t="shared" si="8"/>
        <v>0</v>
      </c>
      <c r="M35" s="65">
        <f t="shared" si="8"/>
        <v>355317.08100000001</v>
      </c>
    </row>
    <row r="36" spans="2:13" s="12" customFormat="1" ht="14.25" customHeight="1" x14ac:dyDescent="0.2">
      <c r="D36" s="21" t="s">
        <v>76</v>
      </c>
      <c r="E36" s="93" t="s">
        <v>47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292210.30099999998</v>
      </c>
      <c r="L36" s="64">
        <v>0</v>
      </c>
      <c r="M36" s="45">
        <f t="shared" si="5"/>
        <v>292210.30099999998</v>
      </c>
    </row>
    <row r="37" spans="2:13" s="12" customFormat="1" ht="14.25" customHeight="1" x14ac:dyDescent="0.3">
      <c r="B37" s="101"/>
      <c r="C37" s="102"/>
      <c r="D37" s="21" t="s">
        <v>77</v>
      </c>
      <c r="E37" s="104" t="s">
        <v>45</v>
      </c>
      <c r="F37" s="64">
        <v>0</v>
      </c>
      <c r="G37" s="64">
        <v>0</v>
      </c>
      <c r="H37" s="64">
        <v>0</v>
      </c>
      <c r="I37" s="64">
        <v>0</v>
      </c>
      <c r="J37" s="64">
        <v>63106.78</v>
      </c>
      <c r="K37" s="64">
        <v>0</v>
      </c>
      <c r="L37" s="64">
        <v>0</v>
      </c>
      <c r="M37" s="45">
        <f t="shared" si="5"/>
        <v>63106.78</v>
      </c>
    </row>
    <row r="38" spans="2:13" s="12" customFormat="1" ht="14.25" customHeight="1" x14ac:dyDescent="0.2">
      <c r="D38" s="19" t="s">
        <v>11</v>
      </c>
      <c r="E38" s="52"/>
      <c r="F38" s="65">
        <f>+SUM(F39:F43)</f>
        <v>0</v>
      </c>
      <c r="G38" s="65">
        <f t="shared" ref="G38:M38" si="9">+SUM(G39:G43)</f>
        <v>0</v>
      </c>
      <c r="H38" s="65">
        <f t="shared" si="9"/>
        <v>0</v>
      </c>
      <c r="I38" s="65">
        <f t="shared" si="9"/>
        <v>52888.724000000002</v>
      </c>
      <c r="J38" s="65">
        <f t="shared" si="9"/>
        <v>655.09</v>
      </c>
      <c r="K38" s="65">
        <f t="shared" si="9"/>
        <v>200376.51300000001</v>
      </c>
      <c r="L38" s="65">
        <f t="shared" si="9"/>
        <v>0</v>
      </c>
      <c r="M38" s="65">
        <f t="shared" si="9"/>
        <v>253920.32699999999</v>
      </c>
    </row>
    <row r="39" spans="2:13" s="12" customFormat="1" ht="14.25" customHeight="1" x14ac:dyDescent="0.2">
      <c r="D39" s="21" t="s">
        <v>49</v>
      </c>
      <c r="E39" s="51" t="s">
        <v>45</v>
      </c>
      <c r="F39" s="64">
        <v>0</v>
      </c>
      <c r="G39" s="64">
        <v>0</v>
      </c>
      <c r="H39" s="64">
        <v>0</v>
      </c>
      <c r="I39" s="64">
        <v>10392.130000000001</v>
      </c>
      <c r="J39" s="64">
        <v>655.09</v>
      </c>
      <c r="K39" s="64">
        <v>0</v>
      </c>
      <c r="L39" s="64">
        <v>0</v>
      </c>
      <c r="M39" s="45">
        <f t="shared" si="5"/>
        <v>11047.220000000001</v>
      </c>
    </row>
    <row r="40" spans="2:13" s="12" customFormat="1" ht="14.25" customHeight="1" x14ac:dyDescent="0.2">
      <c r="D40" s="20" t="s">
        <v>20</v>
      </c>
      <c r="E40" s="51" t="s">
        <v>47</v>
      </c>
      <c r="F40" s="64">
        <v>0</v>
      </c>
      <c r="G40" s="64">
        <v>0</v>
      </c>
      <c r="H40" s="64">
        <v>0</v>
      </c>
      <c r="I40" s="64">
        <v>42496.593999999997</v>
      </c>
      <c r="J40" s="64">
        <v>0</v>
      </c>
      <c r="K40" s="64">
        <v>0</v>
      </c>
      <c r="L40" s="64">
        <v>0</v>
      </c>
      <c r="M40" s="45">
        <f t="shared" si="5"/>
        <v>42496.593999999997</v>
      </c>
    </row>
    <row r="41" spans="2:13" s="12" customFormat="1" ht="14.25" customHeight="1" x14ac:dyDescent="0.2">
      <c r="D41" s="21" t="s">
        <v>78</v>
      </c>
      <c r="E41" s="51" t="s">
        <v>47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200376.51300000001</v>
      </c>
      <c r="L41" s="64">
        <v>0</v>
      </c>
      <c r="M41" s="45">
        <f t="shared" si="5"/>
        <v>200376.51300000001</v>
      </c>
    </row>
    <row r="42" spans="2:13" s="12" customFormat="1" ht="14.25" customHeight="1" x14ac:dyDescent="0.2">
      <c r="D42" s="21" t="s">
        <v>79</v>
      </c>
      <c r="E42" s="51" t="s">
        <v>47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45">
        <f t="shared" si="5"/>
        <v>0</v>
      </c>
    </row>
    <row r="43" spans="2:13" s="12" customFormat="1" ht="14.25" customHeight="1" x14ac:dyDescent="0.2">
      <c r="D43" s="20" t="s">
        <v>80</v>
      </c>
      <c r="E43" s="51" t="s">
        <v>47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45">
        <f t="shared" si="5"/>
        <v>0</v>
      </c>
    </row>
    <row r="44" spans="2:13" s="12" customFormat="1" ht="14.25" customHeight="1" x14ac:dyDescent="0.2">
      <c r="D44" s="22" t="s">
        <v>44</v>
      </c>
      <c r="E44" s="53"/>
      <c r="F44" s="65">
        <f>+F45</f>
        <v>0</v>
      </c>
      <c r="G44" s="65">
        <f t="shared" ref="G44:M44" si="10">+G45</f>
        <v>0</v>
      </c>
      <c r="H44" s="65">
        <f t="shared" si="10"/>
        <v>0</v>
      </c>
      <c r="I44" s="65">
        <f t="shared" si="10"/>
        <v>0</v>
      </c>
      <c r="J44" s="65">
        <f t="shared" si="10"/>
        <v>0</v>
      </c>
      <c r="K44" s="65">
        <f t="shared" si="10"/>
        <v>0</v>
      </c>
      <c r="L44" s="65">
        <f t="shared" si="10"/>
        <v>0</v>
      </c>
      <c r="M44" s="65">
        <f t="shared" si="10"/>
        <v>0</v>
      </c>
    </row>
    <row r="45" spans="2:13" s="12" customFormat="1" ht="14.25" customHeight="1" x14ac:dyDescent="0.2">
      <c r="D45" s="24" t="s">
        <v>55</v>
      </c>
      <c r="E45" s="51" t="s">
        <v>47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45">
        <f t="shared" si="5"/>
        <v>0</v>
      </c>
    </row>
    <row r="46" spans="2:13" s="12" customFormat="1" ht="14.25" customHeight="1" x14ac:dyDescent="0.2">
      <c r="D46" s="19" t="s">
        <v>12</v>
      </c>
      <c r="E46" s="52"/>
      <c r="F46" s="65">
        <f>+SUM(F47:F50)</f>
        <v>0</v>
      </c>
      <c r="G46" s="65">
        <f t="shared" ref="G46:M46" si="11">+SUM(G47:G50)</f>
        <v>0</v>
      </c>
      <c r="H46" s="65">
        <f t="shared" si="11"/>
        <v>0</v>
      </c>
      <c r="I46" s="65">
        <f t="shared" si="11"/>
        <v>4813</v>
      </c>
      <c r="J46" s="65">
        <f t="shared" si="11"/>
        <v>0</v>
      </c>
      <c r="K46" s="65">
        <f t="shared" si="11"/>
        <v>257053.46299999999</v>
      </c>
      <c r="L46" s="65">
        <f t="shared" si="11"/>
        <v>0</v>
      </c>
      <c r="M46" s="65">
        <f t="shared" si="11"/>
        <v>261866.46299999999</v>
      </c>
    </row>
    <row r="47" spans="2:13" s="12" customFormat="1" ht="14.25" customHeight="1" x14ac:dyDescent="0.2">
      <c r="D47" s="21" t="s">
        <v>36</v>
      </c>
      <c r="E47" s="51" t="s">
        <v>45</v>
      </c>
      <c r="F47" s="64">
        <v>0</v>
      </c>
      <c r="G47" s="64">
        <v>0</v>
      </c>
      <c r="H47" s="64">
        <v>0</v>
      </c>
      <c r="I47" s="64">
        <v>4813</v>
      </c>
      <c r="J47" s="64">
        <v>0</v>
      </c>
      <c r="K47" s="64">
        <v>0</v>
      </c>
      <c r="L47" s="64">
        <v>0</v>
      </c>
      <c r="M47" s="45">
        <f t="shared" si="5"/>
        <v>4813</v>
      </c>
    </row>
    <row r="48" spans="2:13" s="12" customFormat="1" ht="14.25" customHeight="1" x14ac:dyDescent="0.2">
      <c r="D48" s="73" t="s">
        <v>37</v>
      </c>
      <c r="E48" s="51" t="s">
        <v>47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45">
        <f t="shared" si="5"/>
        <v>0</v>
      </c>
    </row>
    <row r="49" spans="4:13" s="12" customFormat="1" ht="14.25" customHeight="1" x14ac:dyDescent="0.2">
      <c r="D49" s="21" t="s">
        <v>38</v>
      </c>
      <c r="E49" s="51" t="s">
        <v>47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45">
        <f t="shared" si="5"/>
        <v>0</v>
      </c>
    </row>
    <row r="50" spans="4:13" ht="14.25" customHeight="1" x14ac:dyDescent="0.2">
      <c r="D50" s="21" t="s">
        <v>81</v>
      </c>
      <c r="E50" s="51" t="s">
        <v>47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257053.46299999999</v>
      </c>
      <c r="L50" s="64">
        <v>0</v>
      </c>
      <c r="M50" s="45">
        <f t="shared" si="5"/>
        <v>257053.46299999999</v>
      </c>
    </row>
    <row r="51" spans="4:13" s="12" customFormat="1" ht="14.25" customHeight="1" x14ac:dyDescent="0.2">
      <c r="D51" s="19" t="s">
        <v>33</v>
      </c>
      <c r="E51" s="52"/>
      <c r="F51" s="65">
        <f>+F52</f>
        <v>0</v>
      </c>
      <c r="G51" s="65">
        <f t="shared" ref="G51:M51" si="12">+G52</f>
        <v>0</v>
      </c>
      <c r="H51" s="65">
        <f t="shared" si="12"/>
        <v>0</v>
      </c>
      <c r="I51" s="65">
        <f t="shared" si="12"/>
        <v>3248</v>
      </c>
      <c r="J51" s="65">
        <f t="shared" si="12"/>
        <v>0</v>
      </c>
      <c r="K51" s="65">
        <f t="shared" si="12"/>
        <v>746</v>
      </c>
      <c r="L51" s="65">
        <f t="shared" si="12"/>
        <v>0</v>
      </c>
      <c r="M51" s="65">
        <f t="shared" si="12"/>
        <v>3994</v>
      </c>
    </row>
    <row r="52" spans="4:13" s="12" customFormat="1" ht="14.25" customHeight="1" x14ac:dyDescent="0.2">
      <c r="D52" s="23" t="s">
        <v>39</v>
      </c>
      <c r="E52" s="54" t="s">
        <v>45</v>
      </c>
      <c r="F52" s="64">
        <v>0</v>
      </c>
      <c r="G52" s="64">
        <v>0</v>
      </c>
      <c r="H52" s="64">
        <v>0</v>
      </c>
      <c r="I52" s="64">
        <v>3248</v>
      </c>
      <c r="J52" s="64">
        <v>0</v>
      </c>
      <c r="K52" s="64">
        <v>746</v>
      </c>
      <c r="L52" s="64">
        <v>0</v>
      </c>
      <c r="M52" s="45">
        <f t="shared" si="5"/>
        <v>3994</v>
      </c>
    </row>
    <row r="53" spans="4:13" s="12" customFormat="1" ht="14.25" customHeight="1" x14ac:dyDescent="0.2">
      <c r="D53" s="19" t="s">
        <v>5</v>
      </c>
      <c r="E53" s="52"/>
      <c r="F53" s="65">
        <f>+SUM(F54:F66)</f>
        <v>10397</v>
      </c>
      <c r="G53" s="65">
        <f t="shared" ref="G53:M53" si="13">+SUM(G54:G66)</f>
        <v>5360</v>
      </c>
      <c r="H53" s="65">
        <f t="shared" si="13"/>
        <v>1184.83</v>
      </c>
      <c r="I53" s="65">
        <f t="shared" si="13"/>
        <v>0</v>
      </c>
      <c r="J53" s="65">
        <f t="shared" si="13"/>
        <v>0</v>
      </c>
      <c r="K53" s="65">
        <f t="shared" si="13"/>
        <v>4197147.5445451187</v>
      </c>
      <c r="L53" s="65">
        <f t="shared" si="13"/>
        <v>10</v>
      </c>
      <c r="M53" s="65">
        <f t="shared" si="13"/>
        <v>4198342.3745451188</v>
      </c>
    </row>
    <row r="54" spans="4:13" s="12" customFormat="1" ht="14.25" customHeight="1" x14ac:dyDescent="0.2">
      <c r="D54" s="28" t="s">
        <v>82</v>
      </c>
      <c r="E54" s="51" t="s">
        <v>47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45">
        <f t="shared" si="5"/>
        <v>0</v>
      </c>
    </row>
    <row r="55" spans="4:13" s="12" customFormat="1" ht="14.25" customHeight="1" x14ac:dyDescent="0.2">
      <c r="D55" s="20" t="s">
        <v>58</v>
      </c>
      <c r="E55" s="51" t="s">
        <v>47</v>
      </c>
      <c r="F55" s="64">
        <v>0</v>
      </c>
      <c r="G55" s="64">
        <v>0</v>
      </c>
      <c r="H55" s="64"/>
      <c r="I55" s="64"/>
      <c r="J55" s="64">
        <v>0</v>
      </c>
      <c r="K55" s="64">
        <v>2252555.8286999995</v>
      </c>
      <c r="L55" s="64">
        <v>0</v>
      </c>
      <c r="M55" s="45">
        <f t="shared" si="5"/>
        <v>2252555.8286999995</v>
      </c>
    </row>
    <row r="56" spans="4:13" s="12" customFormat="1" ht="14.25" customHeight="1" x14ac:dyDescent="0.2">
      <c r="D56" s="25" t="s">
        <v>59</v>
      </c>
      <c r="E56" s="51" t="s">
        <v>47</v>
      </c>
      <c r="F56" s="64">
        <v>0</v>
      </c>
      <c r="G56" s="64">
        <v>0</v>
      </c>
      <c r="H56" s="64"/>
      <c r="I56" s="64">
        <v>0</v>
      </c>
      <c r="J56" s="64">
        <v>0</v>
      </c>
      <c r="K56" s="64">
        <v>156320.70300000001</v>
      </c>
      <c r="L56" s="64">
        <v>0</v>
      </c>
      <c r="M56" s="45">
        <f t="shared" si="5"/>
        <v>156320.70300000001</v>
      </c>
    </row>
    <row r="57" spans="4:13" ht="14.25" customHeight="1" x14ac:dyDescent="0.2">
      <c r="D57" s="21" t="s">
        <v>105</v>
      </c>
      <c r="E57" s="51" t="s">
        <v>47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308461.75664511864</v>
      </c>
      <c r="L57" s="64">
        <v>0</v>
      </c>
      <c r="M57" s="45">
        <f t="shared" si="5"/>
        <v>308461.75664511864</v>
      </c>
    </row>
    <row r="58" spans="4:13" s="75" customFormat="1" ht="14.25" customHeight="1" x14ac:dyDescent="0.2">
      <c r="D58" s="107" t="s">
        <v>40</v>
      </c>
      <c r="E58" s="74" t="s">
        <v>47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45">
        <f t="shared" si="5"/>
        <v>0</v>
      </c>
    </row>
    <row r="59" spans="4:13" s="12" customFormat="1" ht="14.25" customHeight="1" x14ac:dyDescent="0.2">
      <c r="D59" s="20" t="s">
        <v>60</v>
      </c>
      <c r="E59" s="51" t="s">
        <v>47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45">
        <f t="shared" si="5"/>
        <v>0</v>
      </c>
    </row>
    <row r="60" spans="4:13" s="6" customFormat="1" ht="14.25" customHeight="1" x14ac:dyDescent="0.2">
      <c r="D60" s="21" t="s">
        <v>57</v>
      </c>
      <c r="E60" s="51" t="s">
        <v>47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45">
        <f t="shared" si="5"/>
        <v>0</v>
      </c>
    </row>
    <row r="61" spans="4:13" ht="14.25" customHeight="1" x14ac:dyDescent="0.2">
      <c r="D61" s="21" t="s">
        <v>61</v>
      </c>
      <c r="E61" s="51" t="s">
        <v>47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431750.92500000005</v>
      </c>
      <c r="L61" s="64"/>
      <c r="M61" s="45">
        <f t="shared" si="5"/>
        <v>431750.92500000005</v>
      </c>
    </row>
    <row r="62" spans="4:13" ht="14.25" customHeight="1" x14ac:dyDescent="0.2">
      <c r="D62" s="21" t="s">
        <v>83</v>
      </c>
      <c r="E62" s="74" t="s">
        <v>45</v>
      </c>
      <c r="F62" s="64">
        <v>10397</v>
      </c>
      <c r="G62" s="64">
        <v>5360</v>
      </c>
      <c r="H62" s="64">
        <v>1184.83</v>
      </c>
      <c r="I62" s="64">
        <v>0</v>
      </c>
      <c r="J62" s="64">
        <v>0</v>
      </c>
      <c r="K62" s="64">
        <v>536166.38500000001</v>
      </c>
      <c r="L62" s="64">
        <v>10</v>
      </c>
      <c r="M62" s="45">
        <f t="shared" si="5"/>
        <v>537361.21499999997</v>
      </c>
    </row>
    <row r="63" spans="4:13" s="12" customFormat="1" ht="14.25" customHeight="1" x14ac:dyDescent="0.2">
      <c r="D63" s="21" t="s">
        <v>62</v>
      </c>
      <c r="E63" s="51" t="s">
        <v>45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45">
        <f t="shared" si="5"/>
        <v>0</v>
      </c>
    </row>
    <row r="64" spans="4:13" s="12" customFormat="1" ht="14.25" customHeight="1" x14ac:dyDescent="0.2">
      <c r="D64" s="21" t="s">
        <v>56</v>
      </c>
      <c r="E64" s="51" t="s">
        <v>45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45">
        <f t="shared" si="5"/>
        <v>0</v>
      </c>
    </row>
    <row r="65" spans="4:13" s="12" customFormat="1" ht="14.25" customHeight="1" x14ac:dyDescent="0.2">
      <c r="D65" s="21" t="s">
        <v>84</v>
      </c>
      <c r="E65" s="51" t="s">
        <v>47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511891.94620000001</v>
      </c>
      <c r="L65" s="64"/>
      <c r="M65" s="45">
        <f t="shared" si="5"/>
        <v>511891.94620000001</v>
      </c>
    </row>
    <row r="66" spans="4:13" s="12" customFormat="1" ht="14.25" customHeight="1" x14ac:dyDescent="0.2">
      <c r="D66" s="21" t="s">
        <v>85</v>
      </c>
      <c r="E66" s="51" t="s">
        <v>47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45">
        <f t="shared" si="5"/>
        <v>0</v>
      </c>
    </row>
    <row r="67" spans="4:13" s="12" customFormat="1" ht="14.25" customHeight="1" x14ac:dyDescent="0.2">
      <c r="D67" s="19" t="s">
        <v>21</v>
      </c>
      <c r="E67" s="52"/>
      <c r="F67" s="65">
        <f>+SUM(F68:F71)</f>
        <v>0</v>
      </c>
      <c r="G67" s="65">
        <f t="shared" ref="G67:M67" si="14">+SUM(G68:G71)</f>
        <v>0</v>
      </c>
      <c r="H67" s="65">
        <f t="shared" si="14"/>
        <v>0</v>
      </c>
      <c r="I67" s="65">
        <f t="shared" si="14"/>
        <v>176.19</v>
      </c>
      <c r="J67" s="65">
        <f t="shared" si="14"/>
        <v>0</v>
      </c>
      <c r="K67" s="65">
        <f t="shared" si="14"/>
        <v>763035.22599999991</v>
      </c>
      <c r="L67" s="65">
        <f t="shared" si="14"/>
        <v>0</v>
      </c>
      <c r="M67" s="65">
        <f t="shared" si="14"/>
        <v>763211.41599999985</v>
      </c>
    </row>
    <row r="68" spans="4:13" s="12" customFormat="1" ht="14.25" customHeight="1" x14ac:dyDescent="0.2">
      <c r="D68" s="21" t="s">
        <v>86</v>
      </c>
      <c r="E68" s="51" t="s">
        <v>47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58732.743000000002</v>
      </c>
      <c r="L68" s="64">
        <v>0</v>
      </c>
      <c r="M68" s="45">
        <f t="shared" si="5"/>
        <v>58732.743000000002</v>
      </c>
    </row>
    <row r="69" spans="4:13" ht="14.25" customHeight="1" x14ac:dyDescent="0.2">
      <c r="D69" s="21" t="s">
        <v>63</v>
      </c>
      <c r="E69" s="51" t="s">
        <v>47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704302.48299999989</v>
      </c>
      <c r="L69" s="64">
        <v>0</v>
      </c>
      <c r="M69" s="45">
        <f t="shared" si="5"/>
        <v>704302.48299999989</v>
      </c>
    </row>
    <row r="70" spans="4:13" ht="14.25" customHeight="1" x14ac:dyDescent="0.2">
      <c r="D70" s="73" t="s">
        <v>64</v>
      </c>
      <c r="E70" s="51" t="s">
        <v>45</v>
      </c>
      <c r="F70" s="64">
        <v>0</v>
      </c>
      <c r="G70" s="64">
        <v>0</v>
      </c>
      <c r="H70" s="64">
        <v>0</v>
      </c>
      <c r="I70" s="64">
        <v>176.19</v>
      </c>
      <c r="J70" s="64">
        <v>0</v>
      </c>
      <c r="K70" s="64">
        <v>0</v>
      </c>
      <c r="L70" s="64">
        <v>0</v>
      </c>
      <c r="M70" s="45">
        <f t="shared" si="5"/>
        <v>176.19</v>
      </c>
    </row>
    <row r="71" spans="4:13" ht="14.25" customHeight="1" x14ac:dyDescent="0.2">
      <c r="D71" s="73" t="s">
        <v>22</v>
      </c>
      <c r="E71" s="51" t="s">
        <v>47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45">
        <f t="shared" si="5"/>
        <v>0</v>
      </c>
    </row>
    <row r="72" spans="4:13" ht="14.25" customHeight="1" x14ac:dyDescent="0.2">
      <c r="D72" s="121" t="s">
        <v>34</v>
      </c>
      <c r="E72" s="52"/>
      <c r="F72" s="65">
        <f>+F73</f>
        <v>0</v>
      </c>
      <c r="G72" s="65">
        <f t="shared" ref="G72:M72" si="15">+G73</f>
        <v>0</v>
      </c>
      <c r="H72" s="65">
        <f t="shared" si="15"/>
        <v>0</v>
      </c>
      <c r="I72" s="65">
        <f t="shared" si="15"/>
        <v>0</v>
      </c>
      <c r="J72" s="65">
        <f t="shared" si="15"/>
        <v>0</v>
      </c>
      <c r="K72" s="65">
        <f t="shared" si="15"/>
        <v>10307.700000000001</v>
      </c>
      <c r="L72" s="65">
        <f t="shared" si="15"/>
        <v>0</v>
      </c>
      <c r="M72" s="65">
        <f t="shared" si="15"/>
        <v>10307.700000000001</v>
      </c>
    </row>
    <row r="73" spans="4:13" ht="14.25" customHeight="1" x14ac:dyDescent="0.2">
      <c r="D73" s="122" t="s">
        <v>87</v>
      </c>
      <c r="E73" s="51" t="s">
        <v>47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10307.700000000001</v>
      </c>
      <c r="L73" s="64">
        <v>0</v>
      </c>
      <c r="M73" s="45">
        <f t="shared" si="5"/>
        <v>10307.700000000001</v>
      </c>
    </row>
    <row r="74" spans="4:13" ht="14.25" customHeight="1" x14ac:dyDescent="0.2">
      <c r="D74" s="121" t="s">
        <v>6</v>
      </c>
      <c r="E74" s="52"/>
      <c r="F74" s="65">
        <f>+SUM(F75:F77)</f>
        <v>59</v>
      </c>
      <c r="G74" s="65">
        <f t="shared" ref="G74:M74" si="16">+SUM(G75:G77)</f>
        <v>40</v>
      </c>
      <c r="H74" s="65">
        <f t="shared" si="16"/>
        <v>340.38</v>
      </c>
      <c r="I74" s="65">
        <f t="shared" si="16"/>
        <v>266995.20399999997</v>
      </c>
      <c r="J74" s="65">
        <f t="shared" si="16"/>
        <v>170113.14</v>
      </c>
      <c r="K74" s="65">
        <f t="shared" si="16"/>
        <v>2153395.5260000001</v>
      </c>
      <c r="L74" s="65">
        <f t="shared" si="16"/>
        <v>0</v>
      </c>
      <c r="M74" s="65">
        <f t="shared" si="16"/>
        <v>2590844.25</v>
      </c>
    </row>
    <row r="75" spans="4:13" ht="14.25" customHeight="1" x14ac:dyDescent="0.2">
      <c r="D75" s="73" t="s">
        <v>113</v>
      </c>
      <c r="E75" s="51" t="s">
        <v>47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45">
        <f t="shared" si="5"/>
        <v>0</v>
      </c>
    </row>
    <row r="76" spans="4:13" ht="14.25" customHeight="1" x14ac:dyDescent="0.2">
      <c r="D76" s="73" t="s">
        <v>23</v>
      </c>
      <c r="E76" s="51" t="s">
        <v>45</v>
      </c>
      <c r="F76" s="64">
        <v>59</v>
      </c>
      <c r="G76" s="18">
        <v>40</v>
      </c>
      <c r="H76" s="64">
        <v>340.38</v>
      </c>
      <c r="I76" s="64">
        <v>266995.20399999997</v>
      </c>
      <c r="J76" s="64">
        <v>170113.14</v>
      </c>
      <c r="K76" s="64">
        <v>166606.52600000001</v>
      </c>
      <c r="L76" s="64">
        <v>0</v>
      </c>
      <c r="M76" s="45">
        <f t="shared" si="5"/>
        <v>604055.25</v>
      </c>
    </row>
    <row r="77" spans="4:13" ht="14.25" customHeight="1" x14ac:dyDescent="0.2">
      <c r="D77" s="73" t="s">
        <v>88</v>
      </c>
      <c r="E77" s="51" t="s">
        <v>47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1986789</v>
      </c>
      <c r="L77" s="64">
        <v>0</v>
      </c>
      <c r="M77" s="45">
        <f t="shared" si="5"/>
        <v>1986789</v>
      </c>
    </row>
    <row r="78" spans="4:13" ht="14.25" customHeight="1" x14ac:dyDescent="0.2">
      <c r="D78" s="121" t="s">
        <v>7</v>
      </c>
      <c r="E78" s="52"/>
      <c r="F78" s="65">
        <f>+SUM(F79:F85)</f>
        <v>2110</v>
      </c>
      <c r="G78" s="65">
        <f t="shared" ref="G78:M78" si="17">+SUM(G79:G85)</f>
        <v>1727</v>
      </c>
      <c r="H78" s="65">
        <f t="shared" si="17"/>
        <v>0</v>
      </c>
      <c r="I78" s="65">
        <f t="shared" si="17"/>
        <v>475</v>
      </c>
      <c r="J78" s="65">
        <f t="shared" si="17"/>
        <v>5377</v>
      </c>
      <c r="K78" s="65">
        <f t="shared" si="17"/>
        <v>873752.94644000009</v>
      </c>
      <c r="L78" s="65">
        <f t="shared" si="17"/>
        <v>0</v>
      </c>
      <c r="M78" s="65">
        <f t="shared" si="17"/>
        <v>879604.94644000009</v>
      </c>
    </row>
    <row r="79" spans="4:13" ht="14.25" customHeight="1" x14ac:dyDescent="0.2">
      <c r="D79" s="120" t="s">
        <v>67</v>
      </c>
      <c r="E79" s="51" t="s">
        <v>47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350097.848</v>
      </c>
      <c r="L79" s="64">
        <v>0</v>
      </c>
      <c r="M79" s="45">
        <f t="shared" si="5"/>
        <v>350097.848</v>
      </c>
    </row>
    <row r="80" spans="4:13" ht="14.25" customHeight="1" x14ac:dyDescent="0.2">
      <c r="D80" s="73" t="s">
        <v>89</v>
      </c>
      <c r="E80" s="51" t="s">
        <v>47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161005.18099999998</v>
      </c>
      <c r="L80" s="64">
        <v>0</v>
      </c>
      <c r="M80" s="45">
        <f t="shared" si="5"/>
        <v>161005.18099999998</v>
      </c>
    </row>
    <row r="81" spans="4:13" ht="14.25" customHeight="1" x14ac:dyDescent="0.2">
      <c r="D81" s="73" t="s">
        <v>112</v>
      </c>
      <c r="E81" s="51" t="s">
        <v>45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15419.46744</v>
      </c>
      <c r="L81" s="64">
        <v>0</v>
      </c>
      <c r="M81" s="45">
        <f t="shared" si="5"/>
        <v>15419.46744</v>
      </c>
    </row>
    <row r="82" spans="4:13" ht="14.25" customHeight="1" x14ac:dyDescent="0.2">
      <c r="D82" s="73" t="s">
        <v>24</v>
      </c>
      <c r="E82" s="51" t="s">
        <v>47</v>
      </c>
      <c r="F82" s="64">
        <v>2110</v>
      </c>
      <c r="G82" s="18">
        <v>1727</v>
      </c>
      <c r="H82" s="64">
        <v>0</v>
      </c>
      <c r="I82" s="64">
        <v>475</v>
      </c>
      <c r="J82" s="64">
        <v>5377</v>
      </c>
      <c r="K82" s="64">
        <v>1915</v>
      </c>
      <c r="L82" s="64">
        <v>0</v>
      </c>
      <c r="M82" s="45">
        <f t="shared" si="5"/>
        <v>7767</v>
      </c>
    </row>
    <row r="83" spans="4:13" ht="14.25" customHeight="1" x14ac:dyDescent="0.2">
      <c r="D83" s="120" t="s">
        <v>66</v>
      </c>
      <c r="E83" s="51" t="s">
        <v>47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10025.040000000001</v>
      </c>
      <c r="L83" s="64">
        <v>0</v>
      </c>
      <c r="M83" s="45">
        <f t="shared" si="5"/>
        <v>10025.040000000001</v>
      </c>
    </row>
    <row r="84" spans="4:13" ht="14.25" customHeight="1" x14ac:dyDescent="0.2">
      <c r="D84" s="120" t="s">
        <v>65</v>
      </c>
      <c r="E84" s="51" t="s">
        <v>47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335290.40999999997</v>
      </c>
      <c r="L84" s="64">
        <v>0</v>
      </c>
      <c r="M84" s="45">
        <f t="shared" si="5"/>
        <v>335290.40999999997</v>
      </c>
    </row>
    <row r="85" spans="4:13" ht="14.25" customHeight="1" x14ac:dyDescent="0.2">
      <c r="D85" s="126" t="s">
        <v>90</v>
      </c>
      <c r="E85" s="108" t="s">
        <v>47</v>
      </c>
      <c r="F85" s="109">
        <v>0</v>
      </c>
      <c r="G85" s="111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89">
        <f t="shared" si="5"/>
        <v>0</v>
      </c>
    </row>
    <row r="86" spans="4:13" ht="14.25" customHeight="1" x14ac:dyDescent="0.2">
      <c r="D86" s="127" t="s">
        <v>106</v>
      </c>
      <c r="E86" s="93"/>
      <c r="F86" s="65">
        <f t="shared" ref="F86:M86" si="18">+F87</f>
        <v>0</v>
      </c>
      <c r="G86" s="65">
        <f t="shared" si="18"/>
        <v>0</v>
      </c>
      <c r="H86" s="65">
        <f t="shared" si="18"/>
        <v>0</v>
      </c>
      <c r="I86" s="65">
        <f t="shared" si="18"/>
        <v>0</v>
      </c>
      <c r="J86" s="65">
        <f t="shared" si="18"/>
        <v>0</v>
      </c>
      <c r="K86" s="65">
        <f t="shared" si="18"/>
        <v>199403.87100000001</v>
      </c>
      <c r="L86" s="65">
        <f t="shared" si="18"/>
        <v>0</v>
      </c>
      <c r="M86" s="65">
        <f t="shared" si="18"/>
        <v>199403.87100000001</v>
      </c>
    </row>
    <row r="87" spans="4:13" ht="14.25" customHeight="1" thickBot="1" x14ac:dyDescent="0.25">
      <c r="D87" s="138" t="s">
        <v>107</v>
      </c>
      <c r="E87" s="94" t="s">
        <v>47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199403.87100000001</v>
      </c>
      <c r="L87" s="68">
        <v>0</v>
      </c>
      <c r="M87" s="115">
        <f>+SUM(H87:L87)</f>
        <v>199403.87100000001</v>
      </c>
    </row>
    <row r="88" spans="4:13" ht="14.25" customHeight="1" thickBot="1" x14ac:dyDescent="0.25">
      <c r="D88" s="129"/>
      <c r="E88" s="48"/>
      <c r="F88" s="66"/>
      <c r="G88" s="35"/>
      <c r="H88" s="66"/>
      <c r="I88" s="66"/>
      <c r="J88" s="66"/>
      <c r="K88" s="66"/>
      <c r="L88" s="35"/>
      <c r="M88" s="106"/>
    </row>
    <row r="89" spans="4:13" ht="14.25" customHeight="1" thickBot="1" x14ac:dyDescent="0.25">
      <c r="D89" s="33" t="s">
        <v>8</v>
      </c>
      <c r="E89" s="49"/>
      <c r="F89" s="61">
        <f>+F90+F103+F107+F111</f>
        <v>9073</v>
      </c>
      <c r="G89" s="61">
        <f t="shared" ref="G89:M89" si="19">+G90+G103+G107+G111</f>
        <v>4540</v>
      </c>
      <c r="H89" s="61">
        <f t="shared" si="19"/>
        <v>75506.34</v>
      </c>
      <c r="I89" s="61">
        <f t="shared" si="19"/>
        <v>244657.85541999998</v>
      </c>
      <c r="J89" s="61">
        <f t="shared" si="19"/>
        <v>0</v>
      </c>
      <c r="K89" s="61">
        <f t="shared" si="19"/>
        <v>634455.46800000011</v>
      </c>
      <c r="L89" s="61">
        <f t="shared" si="19"/>
        <v>2710</v>
      </c>
      <c r="M89" s="61">
        <f t="shared" si="19"/>
        <v>957329.66342000011</v>
      </c>
    </row>
    <row r="90" spans="4:13" ht="14.25" customHeight="1" x14ac:dyDescent="0.2">
      <c r="D90" s="34" t="s">
        <v>9</v>
      </c>
      <c r="E90" s="56"/>
      <c r="F90" s="67">
        <f>+SUM(F91:F102)</f>
        <v>8</v>
      </c>
      <c r="G90" s="67">
        <f t="shared" ref="G90:M90" si="20">+SUM(G91:G102)</f>
        <v>4</v>
      </c>
      <c r="H90" s="67">
        <f t="shared" si="20"/>
        <v>202</v>
      </c>
      <c r="I90" s="67">
        <f t="shared" si="20"/>
        <v>124678</v>
      </c>
      <c r="J90" s="67">
        <f t="shared" si="20"/>
        <v>0</v>
      </c>
      <c r="K90" s="67">
        <f t="shared" si="20"/>
        <v>490104.29000000015</v>
      </c>
      <c r="L90" s="67">
        <f t="shared" si="20"/>
        <v>66</v>
      </c>
      <c r="M90" s="67">
        <f t="shared" si="20"/>
        <v>615050.29000000015</v>
      </c>
    </row>
    <row r="91" spans="4:13" ht="14.25" customHeight="1" x14ac:dyDescent="0.2">
      <c r="D91" s="28" t="s">
        <v>91</v>
      </c>
      <c r="E91" s="51" t="s">
        <v>47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45">
        <f t="shared" ref="M91:M110" si="21">+SUM(H91:L91)</f>
        <v>0</v>
      </c>
    </row>
    <row r="92" spans="4:13" ht="14.25" customHeight="1" x14ac:dyDescent="0.2">
      <c r="D92" s="28" t="s">
        <v>92</v>
      </c>
      <c r="E92" s="51" t="s">
        <v>47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45">
        <f t="shared" si="21"/>
        <v>0</v>
      </c>
    </row>
    <row r="93" spans="4:13" ht="14.25" customHeight="1" x14ac:dyDescent="0.2">
      <c r="D93" s="28" t="s">
        <v>93</v>
      </c>
      <c r="E93" s="51" t="s">
        <v>47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45">
        <f t="shared" si="21"/>
        <v>0</v>
      </c>
    </row>
    <row r="94" spans="4:13" ht="14.25" customHeight="1" x14ac:dyDescent="0.2">
      <c r="D94" s="30" t="s">
        <v>94</v>
      </c>
      <c r="E94" s="51" t="s">
        <v>47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465363.81000000017</v>
      </c>
      <c r="L94" s="64">
        <v>0</v>
      </c>
      <c r="M94" s="45">
        <f t="shared" si="21"/>
        <v>465363.81000000017</v>
      </c>
    </row>
    <row r="95" spans="4:13" ht="14.25" customHeight="1" x14ac:dyDescent="0.2">
      <c r="D95" s="30" t="s">
        <v>41</v>
      </c>
      <c r="E95" s="51" t="s">
        <v>45</v>
      </c>
      <c r="F95" s="64">
        <v>8</v>
      </c>
      <c r="G95" s="18">
        <v>4</v>
      </c>
      <c r="H95" s="64">
        <v>202</v>
      </c>
      <c r="I95" s="64">
        <v>124678</v>
      </c>
      <c r="J95" s="64">
        <v>0</v>
      </c>
      <c r="K95" s="64">
        <v>0</v>
      </c>
      <c r="L95" s="64">
        <v>66</v>
      </c>
      <c r="M95" s="45">
        <f t="shared" si="21"/>
        <v>124946</v>
      </c>
    </row>
    <row r="96" spans="4:13" ht="14.25" customHeight="1" x14ac:dyDescent="0.2">
      <c r="D96" s="28" t="s">
        <v>95</v>
      </c>
      <c r="E96" s="51" t="s">
        <v>47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45">
        <f t="shared" si="21"/>
        <v>0</v>
      </c>
    </row>
    <row r="97" spans="4:13" ht="14.25" customHeight="1" x14ac:dyDescent="0.2">
      <c r="D97" s="28" t="s">
        <v>96</v>
      </c>
      <c r="E97" s="51" t="s">
        <v>47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45">
        <f t="shared" si="21"/>
        <v>0</v>
      </c>
    </row>
    <row r="98" spans="4:13" ht="14.25" customHeight="1" x14ac:dyDescent="0.2">
      <c r="D98" s="28" t="s">
        <v>97</v>
      </c>
      <c r="E98" s="51" t="s">
        <v>47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45">
        <f t="shared" si="21"/>
        <v>0</v>
      </c>
    </row>
    <row r="99" spans="4:13" ht="14.25" customHeight="1" x14ac:dyDescent="0.2">
      <c r="D99" s="28" t="s">
        <v>98</v>
      </c>
      <c r="E99" s="51" t="s">
        <v>47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45">
        <f t="shared" si="21"/>
        <v>0</v>
      </c>
    </row>
    <row r="100" spans="4:13" ht="14.25" customHeight="1" x14ac:dyDescent="0.2">
      <c r="D100" s="28" t="s">
        <v>99</v>
      </c>
      <c r="E100" s="51" t="s">
        <v>47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45">
        <f t="shared" si="21"/>
        <v>0</v>
      </c>
    </row>
    <row r="101" spans="4:13" ht="14.25" customHeight="1" x14ac:dyDescent="0.2">
      <c r="D101" s="28" t="s">
        <v>100</v>
      </c>
      <c r="E101" s="51" t="s">
        <v>47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24740.48</v>
      </c>
      <c r="L101" s="64"/>
      <c r="M101" s="45">
        <f t="shared" si="21"/>
        <v>24740.48</v>
      </c>
    </row>
    <row r="102" spans="4:13" ht="14.25" customHeight="1" x14ac:dyDescent="0.2">
      <c r="D102" s="28" t="s">
        <v>101</v>
      </c>
      <c r="E102" s="51" t="s">
        <v>47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/>
      <c r="L102" s="64">
        <v>0</v>
      </c>
      <c r="M102" s="45">
        <f t="shared" si="21"/>
        <v>0</v>
      </c>
    </row>
    <row r="103" spans="4:13" ht="14.25" customHeight="1" x14ac:dyDescent="0.2">
      <c r="D103" s="31" t="s">
        <v>10</v>
      </c>
      <c r="E103" s="57"/>
      <c r="F103" s="65">
        <f>+SUM(F104:F106)</f>
        <v>271</v>
      </c>
      <c r="G103" s="65">
        <f t="shared" ref="G103:M103" si="22">+SUM(G104:G106)</f>
        <v>139</v>
      </c>
      <c r="H103" s="65">
        <f t="shared" si="22"/>
        <v>2221.9300000000003</v>
      </c>
      <c r="I103" s="65">
        <f t="shared" si="22"/>
        <v>87546.329999999987</v>
      </c>
      <c r="J103" s="65">
        <f t="shared" si="22"/>
        <v>0</v>
      </c>
      <c r="K103" s="65">
        <f t="shared" si="22"/>
        <v>19215.718000000001</v>
      </c>
      <c r="L103" s="65">
        <f t="shared" si="22"/>
        <v>2644</v>
      </c>
      <c r="M103" s="65">
        <f t="shared" si="22"/>
        <v>111627.97799999999</v>
      </c>
    </row>
    <row r="104" spans="4:13" ht="14.25" customHeight="1" x14ac:dyDescent="0.2">
      <c r="D104" s="30" t="s">
        <v>102</v>
      </c>
      <c r="E104" s="51" t="s">
        <v>47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19215.718000000001</v>
      </c>
      <c r="L104" s="64"/>
      <c r="M104" s="45">
        <f t="shared" si="21"/>
        <v>19215.718000000001</v>
      </c>
    </row>
    <row r="105" spans="4:13" ht="14.25" customHeight="1" x14ac:dyDescent="0.2">
      <c r="D105" s="30" t="s">
        <v>42</v>
      </c>
      <c r="E105" s="51" t="s">
        <v>45</v>
      </c>
      <c r="F105" s="64">
        <v>0</v>
      </c>
      <c r="G105" s="64">
        <v>0</v>
      </c>
      <c r="H105" s="64">
        <v>0</v>
      </c>
      <c r="I105" s="64">
        <v>64925</v>
      </c>
      <c r="J105" s="64">
        <v>0</v>
      </c>
      <c r="K105" s="64">
        <v>0</v>
      </c>
      <c r="L105" s="64">
        <v>2644</v>
      </c>
      <c r="M105" s="45">
        <f t="shared" si="21"/>
        <v>67569</v>
      </c>
    </row>
    <row r="106" spans="4:13" ht="14.25" customHeight="1" x14ac:dyDescent="0.2">
      <c r="D106" s="30" t="s">
        <v>52</v>
      </c>
      <c r="E106" s="51" t="s">
        <v>45</v>
      </c>
      <c r="F106" s="64">
        <v>271</v>
      </c>
      <c r="G106" s="18">
        <v>139</v>
      </c>
      <c r="H106" s="64">
        <v>2221.9300000000003</v>
      </c>
      <c r="I106" s="64">
        <v>22621.329999999994</v>
      </c>
      <c r="J106" s="64">
        <v>0</v>
      </c>
      <c r="K106" s="64">
        <v>0</v>
      </c>
      <c r="L106" s="64">
        <v>0</v>
      </c>
      <c r="M106" s="45">
        <f t="shared" si="21"/>
        <v>24843.259999999995</v>
      </c>
    </row>
    <row r="107" spans="4:13" ht="14.25" customHeight="1" x14ac:dyDescent="0.2">
      <c r="D107" s="31" t="s">
        <v>25</v>
      </c>
      <c r="E107" s="57"/>
      <c r="F107" s="65">
        <f>+SUM(F108:F110)</f>
        <v>8794</v>
      </c>
      <c r="G107" s="65">
        <f t="shared" ref="G107:M107" si="23">+SUM(G108:G110)</f>
        <v>4397</v>
      </c>
      <c r="H107" s="65">
        <f t="shared" si="23"/>
        <v>73082.41</v>
      </c>
      <c r="I107" s="65">
        <f t="shared" si="23"/>
        <v>32433.525419999998</v>
      </c>
      <c r="J107" s="65">
        <f t="shared" si="23"/>
        <v>0</v>
      </c>
      <c r="K107" s="65">
        <f t="shared" si="23"/>
        <v>125135.46</v>
      </c>
      <c r="L107" s="65">
        <f t="shared" si="23"/>
        <v>0</v>
      </c>
      <c r="M107" s="65">
        <f t="shared" si="23"/>
        <v>230651.39542000002</v>
      </c>
    </row>
    <row r="108" spans="4:13" ht="14.25" customHeight="1" x14ac:dyDescent="0.2">
      <c r="D108" s="30" t="s">
        <v>103</v>
      </c>
      <c r="E108" s="51" t="s">
        <v>47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45">
        <f t="shared" si="21"/>
        <v>0</v>
      </c>
    </row>
    <row r="109" spans="4:13" ht="14.25" customHeight="1" x14ac:dyDescent="0.2">
      <c r="D109" s="30" t="s">
        <v>104</v>
      </c>
      <c r="E109" s="93" t="s">
        <v>45</v>
      </c>
      <c r="F109" s="64">
        <v>8794</v>
      </c>
      <c r="G109" s="64">
        <v>4397</v>
      </c>
      <c r="H109" s="64">
        <v>73052</v>
      </c>
      <c r="I109" s="64">
        <v>23306.22</v>
      </c>
      <c r="J109" s="64">
        <v>0</v>
      </c>
      <c r="K109" s="64">
        <v>123787.87000000001</v>
      </c>
      <c r="L109" s="64">
        <v>0</v>
      </c>
      <c r="M109" s="45">
        <f t="shared" si="21"/>
        <v>220146.09000000003</v>
      </c>
    </row>
    <row r="110" spans="4:13" ht="14.25" customHeight="1" x14ac:dyDescent="0.2">
      <c r="D110" s="30" t="s">
        <v>121</v>
      </c>
      <c r="E110" s="51" t="s">
        <v>47</v>
      </c>
      <c r="F110" s="64">
        <v>0</v>
      </c>
      <c r="G110" s="64">
        <v>0</v>
      </c>
      <c r="H110" s="64">
        <v>30.41</v>
      </c>
      <c r="I110" s="64">
        <v>9127.3054199999988</v>
      </c>
      <c r="J110" s="64">
        <v>0</v>
      </c>
      <c r="K110" s="64">
        <v>1347.59</v>
      </c>
      <c r="L110" s="64"/>
      <c r="M110" s="45">
        <f t="shared" si="21"/>
        <v>10505.305419999999</v>
      </c>
    </row>
    <row r="111" spans="4:13" ht="14.25" customHeight="1" x14ac:dyDescent="0.2">
      <c r="D111" s="31" t="s">
        <v>28</v>
      </c>
      <c r="E111" s="57"/>
      <c r="F111" s="65">
        <f>+F112</f>
        <v>0</v>
      </c>
      <c r="G111" s="65">
        <f t="shared" ref="G111:M111" si="24">+G112</f>
        <v>0</v>
      </c>
      <c r="H111" s="65">
        <f t="shared" si="24"/>
        <v>0</v>
      </c>
      <c r="I111" s="65">
        <f t="shared" si="24"/>
        <v>0</v>
      </c>
      <c r="J111" s="65">
        <f t="shared" si="24"/>
        <v>0</v>
      </c>
      <c r="K111" s="65">
        <f t="shared" si="24"/>
        <v>0</v>
      </c>
      <c r="L111" s="65">
        <f t="shared" si="24"/>
        <v>0</v>
      </c>
      <c r="M111" s="65">
        <f t="shared" si="24"/>
        <v>0</v>
      </c>
    </row>
    <row r="112" spans="4:13" ht="14.25" customHeight="1" thickBot="1" x14ac:dyDescent="0.25">
      <c r="D112" s="32" t="s">
        <v>43</v>
      </c>
      <c r="E112" s="94" t="s">
        <v>45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9">
        <f>+SUM(H112:L112)</f>
        <v>0</v>
      </c>
    </row>
    <row r="113" spans="4:13" ht="14.4" x14ac:dyDescent="0.3">
      <c r="D113" s="13" t="s">
        <v>53</v>
      </c>
      <c r="E113" s="13"/>
      <c r="F113" s="95"/>
      <c r="G113" s="96"/>
      <c r="H113" s="97"/>
      <c r="I113" s="98"/>
      <c r="J113" s="97"/>
      <c r="K113" s="99"/>
      <c r="L113" s="100"/>
      <c r="M113" s="90"/>
    </row>
    <row r="114" spans="4:13" x14ac:dyDescent="0.2">
      <c r="D114" s="13" t="s">
        <v>51</v>
      </c>
      <c r="E114" s="13"/>
      <c r="F114" s="84"/>
      <c r="G114" s="14"/>
      <c r="H114" s="80"/>
      <c r="I114" s="80"/>
      <c r="J114" s="84"/>
      <c r="K114" s="71"/>
    </row>
    <row r="115" spans="4:13" x14ac:dyDescent="0.2">
      <c r="D115" s="13" t="s">
        <v>116</v>
      </c>
      <c r="E115" s="13"/>
      <c r="F115" s="84"/>
      <c r="G115" s="14"/>
      <c r="H115" s="80"/>
      <c r="I115" s="80"/>
      <c r="J115" s="84"/>
      <c r="K115" s="71"/>
    </row>
    <row r="116" spans="4:13" x14ac:dyDescent="0.2">
      <c r="D116" s="17"/>
      <c r="E116" s="16"/>
      <c r="F116" s="77"/>
      <c r="G116" s="3"/>
      <c r="H116" s="77"/>
      <c r="I116" s="77"/>
      <c r="J116" s="77"/>
      <c r="K116" s="77"/>
      <c r="L116" s="3"/>
      <c r="M116" s="3"/>
    </row>
    <row r="118" spans="4:13" x14ac:dyDescent="0.2">
      <c r="H118" s="81"/>
      <c r="I118" s="81"/>
      <c r="J118" s="81"/>
      <c r="K118" s="85"/>
    </row>
    <row r="119" spans="4:13" x14ac:dyDescent="0.2">
      <c r="H119" s="81"/>
      <c r="I119" s="81"/>
      <c r="J119" s="81"/>
      <c r="K119" s="85"/>
    </row>
  </sheetData>
  <mergeCells count="14">
    <mergeCell ref="M12:M14"/>
    <mergeCell ref="F13:F14"/>
    <mergeCell ref="G13:G14"/>
    <mergeCell ref="H13:H14"/>
    <mergeCell ref="D6:M6"/>
    <mergeCell ref="D7:M7"/>
    <mergeCell ref="D8:M8"/>
    <mergeCell ref="D12:D14"/>
    <mergeCell ref="E12:E14"/>
    <mergeCell ref="F12:H12"/>
    <mergeCell ref="I12:I14"/>
    <mergeCell ref="J12:J14"/>
    <mergeCell ref="K12:K14"/>
    <mergeCell ref="L12:L14"/>
  </mergeCells>
  <printOptions horizontalCentered="1" verticalCentered="1"/>
  <pageMargins left="0" right="0" top="0.19685039370078741" bottom="0.19685039370078741" header="0" footer="0"/>
  <pageSetup paperSize="9" scale="54" orientation="portrait" r:id="rId1"/>
  <headerFooter alignWithMargins="0"/>
  <ignoredErrors>
    <ignoredError sqref="M20:M21 M91:M102 M104:M106 M108:M109 M112 M79:M85 M75:M77 M24 M28:M30 M34 M36:M37 M39:M43 M45 M47:M50 M52 M54:M66 M68:M71 M73" formulaRange="1"/>
    <ignoredError sqref="M103 M111 M78 M74 M27 M31:M32 M33 M35 M38 M44 M46 M51 M53 M67 M7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TP Uso Público- Priv - Año 2024</vt:lpstr>
      <vt:lpstr>TP Uso Púb - Priv - DESCARGA</vt:lpstr>
      <vt:lpstr>TP Uso Púb - Priv - EMBARQUE</vt:lpstr>
      <vt:lpstr>TP Uso Púb - Priv - TRANSBORDO</vt:lpstr>
      <vt:lpstr>TP Uso Púb - Priv - REESTIBA</vt:lpstr>
      <vt:lpstr>TP Uso Púb - Priv - OTROS</vt:lpstr>
    </vt:vector>
  </TitlesOfParts>
  <Company>APN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ssoncco</dc:creator>
  <cp:lastModifiedBy>Silma Soncco Soto</cp:lastModifiedBy>
  <cp:lastPrinted>2020-02-06T15:50:24Z</cp:lastPrinted>
  <dcterms:created xsi:type="dcterms:W3CDTF">2012-07-11T15:55:50Z</dcterms:created>
  <dcterms:modified xsi:type="dcterms:W3CDTF">2025-04-01T20:16:50Z</dcterms:modified>
</cp:coreProperties>
</file>