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Cifras Historicas 2010 - 2024\"/>
    </mc:Choice>
  </mc:AlternateContent>
  <xr:revisionPtr revIDLastSave="0" documentId="8_{6C280514-2BC6-40BD-A18B-FC35F447CDD2}" xr6:coauthVersionLast="47" xr6:coauthVersionMax="47" xr10:uidLastSave="{00000000-0000-0000-0000-000000000000}"/>
  <bookViews>
    <workbookView xWindow="-108" yWindow="-108" windowWidth="23256" windowHeight="13896" xr2:uid="{56A4E3DF-96A6-4611-803B-86DAA5972252}"/>
  </bookViews>
  <sheets>
    <sheet name="Cruceros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 localSheetId="0" hidden="1">{"'Sheet1'!$A$1:$H$15"}</definedName>
    <definedName name="a" hidden="1">{"'Sheet1'!$A$1:$H$15"}</definedName>
    <definedName name="aaaa">#REF!</definedName>
    <definedName name="activdad">#REF!</definedName>
    <definedName name="Actividad_Pesquera">#REF!</definedName>
    <definedName name="ca">#REF!</definedName>
    <definedName name="cabot">#REF!</definedName>
    <definedName name="CABOTAJE__DESCARGA">#REF!</definedName>
    <definedName name="CABOTAJE_DESCARGA">#REF!</definedName>
    <definedName name="CABOTAJE_EMBARQUE">#REF!</definedName>
    <definedName name="cad">#REF!</definedName>
    <definedName name="CALLAOIMPMENSUAL">#REF!</definedName>
    <definedName name="CONT20">[1]Constantes!$B$25</definedName>
    <definedName name="csf">#REF!</definedName>
    <definedName name="DIRECTO">[1]Constantes!$B$19</definedName>
    <definedName name="eee">#REF!</definedName>
    <definedName name="eeeeedddf">#REF!</definedName>
    <definedName name="eeeeii">#REF!</definedName>
    <definedName name="EnvaseIngreso">[1]Data!$J$23:$J$201</definedName>
    <definedName name="ert">#REF!</definedName>
    <definedName name="EXPORTACION">#REF!</definedName>
    <definedName name="fr">#REF!</definedName>
    <definedName name="grua">#REF!</definedName>
    <definedName name="gruas">#REF!</definedName>
    <definedName name="gruass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>#REF!</definedName>
    <definedName name="impor">#REF!</definedName>
    <definedName name="IMPORTACION">#REF!</definedName>
    <definedName name="importacionmensual">#REF!</definedName>
    <definedName name="inpor">#REF!</definedName>
    <definedName name="JUL">'[2]2005'!$J$14='[2]ESTAD 2005'!$C$15</definedName>
    <definedName name="Less_1">#REF!</definedName>
    <definedName name="Less_2">#REF!</definedName>
    <definedName name="Less_3">#REF!</definedName>
    <definedName name="Less_4">#REF!</definedName>
    <definedName name="Less_5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>[4]Data!$G$23:$G$294</definedName>
    <definedName name="SA">#REF!</definedName>
    <definedName name="shift_rehandles">'[5]Casco Terminals Limited (1)'!$T$43:$U$43</definedName>
    <definedName name="terres1">#REF!</definedName>
    <definedName name="total_moves">#REF!</definedName>
    <definedName name="tra">#REF!</definedName>
    <definedName name="tranboli1">#REF!</definedName>
    <definedName name="trans1">#REF!</definedName>
    <definedName name="trans3">#REF!</definedName>
    <definedName name="TRANSBORDO">#REF!</definedName>
    <definedName name="Transito">#REF!</definedName>
    <definedName name="TRANSITO_BOLIVIA">#REF!</definedName>
    <definedName name="transto1">#REF!</definedName>
    <definedName name="Trasbordo">#REF!</definedName>
    <definedName name="trasg">#REF!</definedName>
    <definedName name="via">#REF!</definedName>
    <definedName name="VIA_TERRES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1" i="1" l="1"/>
  <c r="AH12" i="1"/>
  <c r="AH13" i="1"/>
  <c r="AH15" i="1"/>
  <c r="AH16" i="1"/>
  <c r="AH10" i="1"/>
  <c r="AH9" i="1"/>
  <c r="AG11" i="1"/>
  <c r="AG12" i="1"/>
  <c r="AG13" i="1"/>
  <c r="AG15" i="1"/>
  <c r="AG16" i="1"/>
  <c r="AG10" i="1"/>
  <c r="AG9" i="1"/>
  <c r="AF9" i="1"/>
  <c r="AF18" i="1"/>
  <c r="AE18" i="1"/>
  <c r="AE9" i="1"/>
  <c r="AH19" i="1"/>
  <c r="AG19" i="1"/>
  <c r="AF8" i="1" l="1"/>
  <c r="AH8" i="1" s="1"/>
  <c r="AE8" i="1"/>
  <c r="AG8" i="1" s="1"/>
  <c r="AD18" i="1"/>
  <c r="AC18" i="1"/>
  <c r="AD9" i="1"/>
  <c r="AC9" i="1"/>
  <c r="AB18" i="1"/>
  <c r="AA18" i="1"/>
  <c r="AB9" i="1"/>
  <c r="AB8" i="1" s="1"/>
  <c r="AA9" i="1"/>
  <c r="AA8" i="1" s="1"/>
  <c r="Z18" i="1"/>
  <c r="Y18" i="1"/>
  <c r="Z9" i="1"/>
  <c r="Y9" i="1"/>
  <c r="O412" i="1"/>
  <c r="O411" i="1"/>
  <c r="O410" i="1"/>
  <c r="O409" i="1"/>
  <c r="O408" i="1"/>
  <c r="O407" i="1"/>
  <c r="O406" i="1"/>
  <c r="O405" i="1"/>
  <c r="O404" i="1"/>
  <c r="X18" i="1"/>
  <c r="W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X9" i="1"/>
  <c r="W9" i="1"/>
  <c r="T9" i="1"/>
  <c r="S9" i="1"/>
  <c r="R9" i="1"/>
  <c r="Q9" i="1"/>
  <c r="Q8" i="1" s="1"/>
  <c r="P9" i="1"/>
  <c r="O9" i="1"/>
  <c r="N9" i="1"/>
  <c r="M9" i="1"/>
  <c r="L9" i="1"/>
  <c r="K9" i="1"/>
  <c r="J9" i="1"/>
  <c r="I9" i="1"/>
  <c r="H9" i="1"/>
  <c r="G9" i="1"/>
  <c r="F9" i="1"/>
  <c r="E9" i="1"/>
  <c r="E8" i="1" s="1"/>
  <c r="D9" i="1"/>
  <c r="C9" i="1"/>
  <c r="C8" i="1" l="1"/>
  <c r="O8" i="1"/>
  <c r="D8" i="1"/>
  <c r="P8" i="1"/>
  <c r="R8" i="1"/>
  <c r="S8" i="1"/>
  <c r="F8" i="1"/>
  <c r="G8" i="1"/>
  <c r="I8" i="1"/>
  <c r="T8" i="1"/>
  <c r="W8" i="1"/>
  <c r="J8" i="1"/>
  <c r="K8" i="1"/>
  <c r="AC8" i="1"/>
  <c r="M8" i="1"/>
  <c r="N8" i="1"/>
  <c r="AG18" i="1"/>
  <c r="H8" i="1"/>
  <c r="L8" i="1"/>
  <c r="AD8" i="1"/>
  <c r="AH18" i="1"/>
  <c r="Z8" i="1"/>
  <c r="Y8" i="1"/>
  <c r="X8" i="1"/>
</calcChain>
</file>

<file path=xl/sharedStrings.xml><?xml version="1.0" encoding="utf-8"?>
<sst xmlns="http://schemas.openxmlformats.org/spreadsheetml/2006/main" count="115" uniqueCount="48">
  <si>
    <t>NAVES CRUCEROS</t>
  </si>
  <si>
    <t>Ambito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</si>
  <si>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</si>
  <si>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</si>
  <si>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</si>
  <si>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</si>
  <si>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</si>
  <si>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</si>
  <si>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</si>
  <si>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</si>
  <si>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</si>
  <si>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</si>
  <si>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</si>
  <si>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Naves</t>
  </si>
  <si>
    <t>Pasajeros</t>
  </si>
  <si>
    <t>TOTAL</t>
  </si>
  <si>
    <t>Maritimo</t>
  </si>
  <si>
    <t>Callao</t>
  </si>
  <si>
    <t>Salaverry</t>
  </si>
  <si>
    <t>Pisco</t>
  </si>
  <si>
    <t>Matarani</t>
  </si>
  <si>
    <t>Ilo</t>
  </si>
  <si>
    <t>-</t>
  </si>
  <si>
    <t>Paita</t>
  </si>
  <si>
    <t>San Nicolás</t>
  </si>
  <si>
    <t>Fluvial</t>
  </si>
  <si>
    <t>Iquitos</t>
  </si>
  <si>
    <t>Fuente: Sistema de Redenaves Electronico APN</t>
  </si>
  <si>
    <t>Elaborado por el área de Estadísticas - APN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</si>
  <si>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</si>
  <si>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</si>
  <si>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</si>
  <si>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</si>
  <si>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</si>
  <si>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</si>
  <si>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</si>
  <si>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</si>
  <si>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</si>
  <si>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</si>
  <si>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</si>
  <si>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</si>
  <si>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 2021</t>
  </si>
  <si>
    <t>Año 2022</t>
  </si>
  <si>
    <t>Año 2023</t>
  </si>
  <si>
    <t>Año 2024</t>
  </si>
  <si>
    <t>Evolución del movimiento de naves cruceros atendidos a nivel nacional, 
Año 2010 - 2024</t>
  </si>
  <si>
    <t>Talara</t>
  </si>
  <si>
    <t>Variacion 2024/2010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</si>
</sst>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medium">
        <color theme="8" tint="-0.499984740745262"/>
      </top>
      <bottom/>
      <diagonal/>
    </border>
    <border>
      <left/>
      <right/>
      <top style="medium">
        <color theme="8"/>
      </top>
      <bottom/>
      <diagonal/>
    </border>
    <border>
      <left/>
      <right/>
      <top/>
      <bottom style="medium">
        <color theme="8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9" fontId="6" fillId="3" borderId="0" xfId="1" applyFont="1" applyFill="1" applyBorder="1" applyAlignment="1">
      <alignment horizontal="center" vertical="center"/>
    </xf>
    <xf numFmtId="0" fontId="6" fillId="3" borderId="4" xfId="0" applyFont="1" applyFill="1" applyBorder="1"/>
    <xf numFmtId="3" fontId="6" fillId="3" borderId="4" xfId="0" applyNumberFormat="1" applyFont="1" applyFill="1" applyBorder="1" applyAlignment="1">
      <alignment horizontal="center"/>
    </xf>
    <xf numFmtId="3" fontId="6" fillId="5" borderId="4" xfId="0" applyNumberFormat="1" applyFont="1" applyFill="1" applyBorder="1" applyAlignment="1">
      <alignment horizontal="center"/>
    </xf>
    <xf numFmtId="9" fontId="6" fillId="4" borderId="0" xfId="1" applyFont="1" applyFill="1" applyBorder="1" applyAlignment="1">
      <alignment horizontal="center" vertical="center"/>
    </xf>
    <xf numFmtId="0" fontId="7" fillId="0" borderId="0" xfId="0" applyFont="1"/>
    <xf numFmtId="0" fontId="7" fillId="3" borderId="0" xfId="0" applyFont="1" applyFill="1"/>
    <xf numFmtId="3" fontId="7" fillId="0" borderId="0" xfId="0" applyNumberFormat="1" applyFont="1" applyAlignment="1">
      <alignment horizontal="center"/>
    </xf>
    <xf numFmtId="3" fontId="7" fillId="5" borderId="0" xfId="0" applyNumberFormat="1" applyFont="1" applyFill="1" applyAlignment="1">
      <alignment horizontal="center"/>
    </xf>
    <xf numFmtId="9" fontId="7" fillId="3" borderId="0" xfId="1" applyFont="1" applyFill="1" applyBorder="1" applyAlignment="1">
      <alignment horizontal="center" vertical="center"/>
    </xf>
    <xf numFmtId="9" fontId="7" fillId="4" borderId="0" xfId="1" applyFont="1" applyFill="1" applyBorder="1" applyAlignment="1">
      <alignment horizontal="center" vertical="center"/>
    </xf>
    <xf numFmtId="3" fontId="7" fillId="3" borderId="0" xfId="0" applyNumberFormat="1" applyFont="1" applyFill="1" applyAlignment="1">
      <alignment horizontal="center"/>
    </xf>
    <xf numFmtId="0" fontId="6" fillId="3" borderId="0" xfId="0" applyFont="1" applyFill="1"/>
    <xf numFmtId="3" fontId="6" fillId="3" borderId="0" xfId="0" applyNumberFormat="1" applyFont="1" applyFill="1" applyAlignment="1">
      <alignment horizontal="center"/>
    </xf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7" fillId="3" borderId="5" xfId="0" applyFont="1" applyFill="1" applyBorder="1" applyAlignment="1">
      <alignment horizontal="left" vertical="center"/>
    </xf>
    <xf numFmtId="3" fontId="7" fillId="3" borderId="5" xfId="0" applyNumberFormat="1" applyFont="1" applyFill="1" applyBorder="1" applyAlignment="1">
      <alignment horizontal="center"/>
    </xf>
    <xf numFmtId="3" fontId="7" fillId="5" borderId="5" xfId="0" applyNumberFormat="1" applyFont="1" applyFill="1" applyBorder="1" applyAlignment="1">
      <alignment horizontal="center"/>
    </xf>
    <xf numFmtId="0" fontId="8" fillId="3" borderId="0" xfId="0" applyFont="1" applyFill="1"/>
    <xf numFmtId="17" fontId="3" fillId="6" borderId="6" xfId="0" applyNumberFormat="1" applyFont="1" applyFill="1" applyBorder="1"/>
    <xf numFmtId="0" fontId="0" fillId="7" borderId="0" xfId="0" applyFill="1"/>
    <xf numFmtId="0" fontId="0" fillId="4" borderId="0" xfId="0" applyFill="1"/>
    <xf numFmtId="0" fontId="2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7" fillId="3" borderId="8" xfId="0" applyFont="1" applyFill="1" applyBorder="1"/>
    <xf numFmtId="9" fontId="7" fillId="4" borderId="7" xfId="1" applyFont="1" applyFill="1" applyBorder="1" applyAlignment="1">
      <alignment horizontal="center" vertical="center"/>
    </xf>
    <xf numFmtId="9" fontId="6" fillId="4" borderId="7" xfId="1" applyFont="1" applyFill="1" applyBorder="1" applyAlignment="1">
      <alignment horizontal="center" vertical="center"/>
    </xf>
    <xf numFmtId="9" fontId="6" fillId="3" borderId="7" xfId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E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PERÚ: Cantidad</a:t>
            </a:r>
            <a:r>
              <a:rPr lang="es-PE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de pasajeros </a:t>
            </a:r>
            <a:r>
              <a:rPr lang="es-PE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atendidos</a:t>
            </a:r>
            <a:r>
              <a:rPr lang="es-PE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en los puertos a nivel nacional, por ámbito,</a:t>
            </a:r>
          </a:p>
          <a:p>
            <a:pPr>
              <a:defRPr b="1">
                <a:solidFill>
                  <a:sysClr val="windowText" lastClr="000000"/>
                </a:solidFill>
              </a:defRPr>
            </a:pPr>
            <a:r>
              <a:rPr lang="es-PE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Año 2010 - 2023</a:t>
            </a:r>
            <a:endParaRPr lang="es-P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417638257434246"/>
          <c:y val="5.00717563752779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0.12230321823167019"/>
          <c:y val="0.28373696593113396"/>
          <c:w val="0.85929444830562196"/>
          <c:h val="0.576698676270503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Cruceros!$B$9</c:f>
              <c:strCache>
                <c:ptCount val="1"/>
                <c:pt idx="0">
                  <c:v>Maritimo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25400" cap="rnd" cmpd="sng">
                <a:solidFill>
                  <a:srgbClr val="038ED3"/>
                </a:solidFill>
                <a:prstDash val="sysDot"/>
                <a:headEnd w="lg" len="med"/>
              </a:ln>
              <a:effectLst/>
            </c:spPr>
            <c:trendlineType val="poly"/>
            <c:order val="5"/>
            <c:dispRSqr val="0"/>
            <c:dispEq val="0"/>
          </c:trendline>
          <c:cat>
            <c:strRef>
              <c:f>Cruceros!$B$390:$P$390</c:f>
              <c:strCache>
                <c:ptCount val="15"/>
                <c:pt idx="0">
                  <c:v>Año 2010</c:v>
                </c:pt>
                <c:pt idx="1">
                  <c:v>Año 2011</c:v>
                </c:pt>
                <c:pt idx="2">
                  <c:v>Año 2012</c:v>
                </c:pt>
                <c:pt idx="3">
                  <c:v>Año 2013</c:v>
                </c:pt>
                <c:pt idx="4">
                  <c:v>Año 2014</c:v>
                </c:pt>
                <c:pt idx="5">
                  <c:v>Año 2015</c:v>
                </c:pt>
                <c:pt idx="6">
                  <c:v>Año 2016</c:v>
                </c:pt>
                <c:pt idx="7">
                  <c:v>Año 2017</c:v>
                </c:pt>
                <c:pt idx="8">
                  <c:v>Año 2018</c:v>
                </c:pt>
                <c:pt idx="9">
                  <c:v>Año 2019</c:v>
                </c:pt>
                <c:pt idx="10">
                  <c:v>Año 2020</c:v>
                </c:pt>
                <c:pt idx="11">
                  <c:v>Año 2021</c:v>
                </c:pt>
                <c:pt idx="12">
                  <c:v>Año 2022</c:v>
                </c:pt>
                <c:pt idx="13">
                  <c:v>Año 2023</c:v>
                </c:pt>
                <c:pt idx="14">
                  <c:v>Año 2024</c:v>
                </c:pt>
              </c:strCache>
            </c:strRef>
          </c:cat>
          <c:val>
            <c:numRef>
              <c:f>(Cruceros!$D$9,Cruceros!$F$9,Cruceros!$H$9,Cruceros!$J$9,Cruceros!$L$9,Cruceros!$N$9,Cruceros!$P$9,Cruceros!$R$9,Cruceros!$T$9,Cruceros!$V$9,Cruceros!$X$9,Cruceros!$Z$9,Cruceros!$AB$9,Cruceros!$AD$9,Cruceros!$AF$9)</c:f>
              <c:numCache>
                <c:formatCode>#,##0</c:formatCode>
                <c:ptCount val="15"/>
                <c:pt idx="0">
                  <c:v>32845</c:v>
                </c:pt>
                <c:pt idx="1">
                  <c:v>27928</c:v>
                </c:pt>
                <c:pt idx="2">
                  <c:v>43847</c:v>
                </c:pt>
                <c:pt idx="3">
                  <c:v>46278</c:v>
                </c:pt>
                <c:pt idx="4">
                  <c:v>58092</c:v>
                </c:pt>
                <c:pt idx="5">
                  <c:v>60187</c:v>
                </c:pt>
                <c:pt idx="6">
                  <c:v>55576</c:v>
                </c:pt>
                <c:pt idx="7">
                  <c:v>58334</c:v>
                </c:pt>
                <c:pt idx="8">
                  <c:v>66523</c:v>
                </c:pt>
                <c:pt idx="9">
                  <c:v>65873</c:v>
                </c:pt>
                <c:pt idx="10">
                  <c:v>23663</c:v>
                </c:pt>
                <c:pt idx="11">
                  <c:v>0</c:v>
                </c:pt>
                <c:pt idx="12">
                  <c:v>0</c:v>
                </c:pt>
                <c:pt idx="13">
                  <c:v>52567</c:v>
                </c:pt>
                <c:pt idx="14">
                  <c:v>55075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F8-403E-A37E-D23E215963C3}"/>
            </c:ext>
          </c:extLst>
        </c:ser>
        <c:ser>
          <c:idx val="0"/>
          <c:order val="1"/>
          <c:tx>
            <c:strRef>
              <c:f>Cruceros!$B$18</c:f>
              <c:strCache>
                <c:ptCount val="1"/>
                <c:pt idx="0">
                  <c:v>Fluvial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-1.7635667930094617E-3"/>
                  <c:y val="-1.669039264958585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F8-403E-A37E-D23E215963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Cruceros!$B$390:$P$390</c:f>
              <c:strCache>
                <c:ptCount val="15"/>
                <c:pt idx="0">
                  <c:v>Año 2010</c:v>
                </c:pt>
                <c:pt idx="1">
                  <c:v>Año 2011</c:v>
                </c:pt>
                <c:pt idx="2">
                  <c:v>Año 2012</c:v>
                </c:pt>
                <c:pt idx="3">
                  <c:v>Año 2013</c:v>
                </c:pt>
                <c:pt idx="4">
                  <c:v>Año 2014</c:v>
                </c:pt>
                <c:pt idx="5">
                  <c:v>Año 2015</c:v>
                </c:pt>
                <c:pt idx="6">
                  <c:v>Año 2016</c:v>
                </c:pt>
                <c:pt idx="7">
                  <c:v>Año 2017</c:v>
                </c:pt>
                <c:pt idx="8">
                  <c:v>Año 2018</c:v>
                </c:pt>
                <c:pt idx="9">
                  <c:v>Año 2019</c:v>
                </c:pt>
                <c:pt idx="10">
                  <c:v>Año 2020</c:v>
                </c:pt>
                <c:pt idx="11">
                  <c:v>Año 2021</c:v>
                </c:pt>
                <c:pt idx="12">
                  <c:v>Año 2022</c:v>
                </c:pt>
                <c:pt idx="13">
                  <c:v>Año 2023</c:v>
                </c:pt>
                <c:pt idx="14">
                  <c:v>Año 2024</c:v>
                </c:pt>
              </c:strCache>
            </c:strRef>
          </c:cat>
          <c:val>
            <c:numRef>
              <c:f>(Cruceros!$D$18,Cruceros!$F$18,Cruceros!$H$18,Cruceros!$J$18,Cruceros!$L$18,Cruceros!$N$18,Cruceros!$P$18,Cruceros!$R$18,Cruceros!$T$18,Cruceros!$V$18,Cruceros!$X$18,Cruceros!$Z$18)</c:f>
              <c:numCache>
                <c:formatCode>General</c:formatCode>
                <c:ptCount val="12"/>
                <c:pt idx="0" formatCode="#,##0">
                  <c:v>140</c:v>
                </c:pt>
                <c:pt idx="1">
                  <c:v>159</c:v>
                </c:pt>
                <c:pt idx="2">
                  <c:v>609</c:v>
                </c:pt>
                <c:pt idx="3">
                  <c:v>86</c:v>
                </c:pt>
                <c:pt idx="4">
                  <c:v>146</c:v>
                </c:pt>
                <c:pt idx="5">
                  <c:v>495</c:v>
                </c:pt>
                <c:pt idx="6">
                  <c:v>298</c:v>
                </c:pt>
                <c:pt idx="7">
                  <c:v>159</c:v>
                </c:pt>
                <c:pt idx="8">
                  <c:v>456</c:v>
                </c:pt>
                <c:pt idx="9">
                  <c:v>0</c:v>
                </c:pt>
                <c:pt idx="10">
                  <c:v>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F8-403E-A37E-D23E21596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270642544"/>
        <c:axId val="270643104"/>
      </c:barChart>
      <c:catAx>
        <c:axId val="27064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PE"/>
          </a:p>
        </c:txPr>
        <c:crossAx val="270643104"/>
        <c:crosses val="autoZero"/>
        <c:auto val="1"/>
        <c:lblAlgn val="ctr"/>
        <c:lblOffset val="100"/>
        <c:noMultiLvlLbl val="0"/>
      </c:catAx>
      <c:valAx>
        <c:axId val="270643104"/>
        <c:scaling>
          <c:orientation val="minMax"/>
          <c:max val="7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E" sz="900">
                    <a:latin typeface="Arial" panose="020B0604020202020204" pitchFamily="34" charset="0"/>
                    <a:cs typeface="Arial" panose="020B0604020202020204" pitchFamily="34" charset="0"/>
                  </a:rPr>
                  <a:t>Cantidad  de pasajeros</a:t>
                </a:r>
              </a:p>
            </c:rich>
          </c:tx>
          <c:layout>
            <c:manualLayout>
              <c:xMode val="edge"/>
              <c:yMode val="edge"/>
              <c:x val="9.4227234886961626E-3"/>
              <c:y val="0.38420807771767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P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PE"/>
          </a:p>
        </c:txPr>
        <c:crossAx val="270642544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1449242256448995"/>
          <c:y val="0.18369488701775916"/>
          <c:w val="0.21711576288497306"/>
          <c:h val="8.3796741456673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Cruceros!$B$404</c:f>
              <c:strCache>
                <c:ptCount val="1"/>
                <c:pt idx="0">
                  <c:v>Año 2010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Cruceros!$C$404:$N$404</c:f>
              <c:numCache>
                <c:formatCode>General</c:formatCode>
                <c:ptCount val="12"/>
                <c:pt idx="0">
                  <c:v>10</c:v>
                </c:pt>
                <c:pt idx="1">
                  <c:v>1</c:v>
                </c:pt>
                <c:pt idx="2">
                  <c:v>8</c:v>
                </c:pt>
                <c:pt idx="3">
                  <c:v>2</c:v>
                </c:pt>
                <c:pt idx="4">
                  <c:v>2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bubbleSize>
            <c:numRef>
              <c:f>Cruceros!$C$405:$N$405</c:f>
              <c:numCache>
                <c:formatCode>General</c:formatCode>
                <c:ptCount val="12"/>
                <c:pt idx="0">
                  <c:v>7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49DE-4392-A774-970151B3A57D}"/>
            </c:ext>
          </c:extLst>
        </c:ser>
        <c:ser>
          <c:idx val="1"/>
          <c:order val="1"/>
          <c:tx>
            <c:strRef>
              <c:f>Cruceros!$B$405</c:f>
              <c:strCache>
                <c:ptCount val="1"/>
                <c:pt idx="0">
                  <c:v>Año 2011</c:v>
                </c:pt>
              </c:strCache>
            </c:strRef>
          </c:tx>
          <c:spPr>
            <a:solidFill>
              <a:schemeClr val="accent2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Cruceros!$C$406:$N$406</c:f>
              <c:numCache>
                <c:formatCode>General</c:formatCode>
                <c:ptCount val="12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2</c:v>
                </c:pt>
                <c:pt idx="4">
                  <c:v>1</c:v>
                </c:pt>
                <c:pt idx="7">
                  <c:v>1</c:v>
                </c:pt>
                <c:pt idx="9">
                  <c:v>1</c:v>
                </c:pt>
                <c:pt idx="10">
                  <c:v>4</c:v>
                </c:pt>
                <c:pt idx="11">
                  <c:v>3</c:v>
                </c:pt>
              </c:numCache>
            </c:numRef>
          </c:yVal>
          <c:bubbleSize>
            <c:numRef>
              <c:f>Cruceros!$C$407:$N$407</c:f>
              <c:numCache>
                <c:formatCode>General</c:formatCode>
                <c:ptCount val="12"/>
                <c:pt idx="0">
                  <c:v>5</c:v>
                </c:pt>
                <c:pt idx="1">
                  <c:v>8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1-49DE-4392-A774-970151B3A57D}"/>
            </c:ext>
          </c:extLst>
        </c:ser>
        <c:ser>
          <c:idx val="2"/>
          <c:order val="2"/>
          <c:tx>
            <c:strRef>
              <c:f>Cruceros!$B$406</c:f>
              <c:strCache>
                <c:ptCount val="1"/>
                <c:pt idx="0">
                  <c:v>Año 2012</c:v>
                </c:pt>
              </c:strCache>
            </c:strRef>
          </c:tx>
          <c:spPr>
            <a:solidFill>
              <a:schemeClr val="accent3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Cruceros!$C$408:$N$408</c:f>
              <c:numCache>
                <c:formatCode>General</c:formatCode>
                <c:ptCount val="12"/>
                <c:pt idx="0">
                  <c:v>5</c:v>
                </c:pt>
                <c:pt idx="1">
                  <c:v>3</c:v>
                </c:pt>
                <c:pt idx="2">
                  <c:v>10</c:v>
                </c:pt>
                <c:pt idx="3">
                  <c:v>1</c:v>
                </c:pt>
                <c:pt idx="4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</c:numCache>
            </c:numRef>
          </c:yVal>
          <c:bubbleSize>
            <c:numRef>
              <c:f>Cruceros!$C$409:$N$409</c:f>
              <c:numCache>
                <c:formatCode>General</c:formatCode>
                <c:ptCount val="12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2</c:v>
                </c:pt>
                <c:pt idx="4">
                  <c:v>1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2-49DE-4392-A774-970151B3A57D}"/>
            </c:ext>
          </c:extLst>
        </c:ser>
        <c:ser>
          <c:idx val="3"/>
          <c:order val="3"/>
          <c:tx>
            <c:strRef>
              <c:f>Cruceros!$B$407</c:f>
              <c:strCache>
                <c:ptCount val="1"/>
                <c:pt idx="0">
                  <c:v>Año 2013</c:v>
                </c:pt>
              </c:strCache>
            </c:strRef>
          </c:tx>
          <c:spPr>
            <a:solidFill>
              <a:schemeClr val="accent4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Cruceros!$C$410:$N$410</c:f>
              <c:numCache>
                <c:formatCode>General</c:formatCode>
                <c:ptCount val="12"/>
                <c:pt idx="0">
                  <c:v>4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</c:numCache>
            </c:numRef>
          </c:yVal>
          <c:bubbleSize>
            <c:numRef>
              <c:f>Cruceros!$C$411:$N$411</c:f>
              <c:numCache>
                <c:formatCode>General</c:formatCode>
                <c:ptCount val="12"/>
                <c:pt idx="0">
                  <c:v>2</c:v>
                </c:pt>
                <c:pt idx="1">
                  <c:v>6</c:v>
                </c:pt>
                <c:pt idx="2">
                  <c:v>4</c:v>
                </c:pt>
                <c:pt idx="3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3-49DE-4392-A774-970151B3A57D}"/>
            </c:ext>
          </c:extLst>
        </c:ser>
        <c:ser>
          <c:idx val="4"/>
          <c:order val="4"/>
          <c:tx>
            <c:strRef>
              <c:f>Cruceros!$B$408</c:f>
              <c:strCache>
                <c:ptCount val="1"/>
                <c:pt idx="0">
                  <c:v>Año 2014</c:v>
                </c:pt>
              </c:strCache>
            </c:strRef>
          </c:tx>
          <c:spPr>
            <a:solidFill>
              <a:schemeClr val="accent5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Cruceros!$C$412:$N$412</c:f>
              <c:numCache>
                <c:formatCode>General</c:formatCode>
                <c:ptCount val="12"/>
                <c:pt idx="0">
                  <c:v>2</c:v>
                </c:pt>
                <c:pt idx="1">
                  <c:v>6</c:v>
                </c:pt>
                <c:pt idx="2">
                  <c:v>4</c:v>
                </c:pt>
                <c:pt idx="3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bubbleSize>
            <c:numRef>
              <c:f>Cruceros!$C$413:$N$413</c:f>
              <c:numCache>
                <c:formatCode>General</c:formatCode>
                <c:ptCount val="12"/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4-49DE-4392-A774-970151B3A57D}"/>
            </c:ext>
          </c:extLst>
        </c:ser>
        <c:ser>
          <c:idx val="5"/>
          <c:order val="5"/>
          <c:tx>
            <c:strRef>
              <c:f>Cruceros!$B$409</c:f>
              <c:strCache>
                <c:ptCount val="1"/>
                <c:pt idx="0">
                  <c:v>Año 2015</c:v>
                </c:pt>
              </c:strCache>
            </c:strRef>
          </c:tx>
          <c:spPr>
            <a:solidFill>
              <a:schemeClr val="accent6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Cruceros!$C$409:$N$409</c:f>
              <c:numCache>
                <c:formatCode>General</c:formatCode>
                <c:ptCount val="12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2</c:v>
                </c:pt>
                <c:pt idx="4">
                  <c:v>1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</c:numCache>
            </c:numRef>
          </c:yVal>
          <c:bubbleSize>
            <c:numLit>
              <c:formatCode>General</c:formatCode>
              <c:ptCount val="1"/>
              <c:pt idx="0">
                <c:v>1</c:v>
              </c:pt>
            </c:numLit>
          </c:bubbleSize>
          <c:bubble3D val="1"/>
          <c:extLst>
            <c:ext xmlns:c16="http://schemas.microsoft.com/office/drawing/2014/chart" uri="{C3380CC4-5D6E-409C-BE32-E72D297353CC}">
              <c16:uniqueId val="{00000005-49DE-4392-A774-970151B3A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83119952"/>
        <c:axId val="455651408"/>
      </c:bubbleChart>
      <c:valAx>
        <c:axId val="483119952"/>
        <c:scaling>
          <c:orientation val="minMax"/>
          <c:max val="1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55651408"/>
        <c:crosses val="autoZero"/>
        <c:crossBetween val="midCat"/>
        <c:majorUnit val="1"/>
      </c:valAx>
      <c:valAx>
        <c:axId val="45565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83119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748313</xdr:colOff>
      <xdr:row>22</xdr:row>
      <xdr:rowOff>11045</xdr:rowOff>
    </xdr:from>
    <xdr:to>
      <xdr:col>23</xdr:col>
      <xdr:colOff>329628</xdr:colOff>
      <xdr:row>36</xdr:row>
      <xdr:rowOff>134041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82B47B4-C0C2-486C-85AA-E9FC0B79CC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665103</xdr:colOff>
      <xdr:row>2</xdr:row>
      <xdr:rowOff>173937</xdr:rowOff>
    </xdr:from>
    <xdr:to>
      <xdr:col>6</xdr:col>
      <xdr:colOff>581754</xdr:colOff>
      <xdr:row>3</xdr:row>
      <xdr:rowOff>378626</xdr:rowOff>
    </xdr:to>
    <xdr:pic>
      <xdr:nvPicPr>
        <xdr:cNvPr id="5" name="Imagen 4" descr="Resultado de imagen para CRUCERO ICONO">
          <a:extLst>
            <a:ext uri="{FF2B5EF4-FFF2-40B4-BE49-F238E27FC236}">
              <a16:creationId xmlns:a16="http://schemas.microsoft.com/office/drawing/2014/main" id="{6510C875-ECC1-487E-973E-DA898532C4A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44" t="20850" r="2444" b="26384"/>
        <a:stretch/>
      </xdr:blipFill>
      <xdr:spPr bwMode="auto">
        <a:xfrm>
          <a:off x="4583960" y="890580"/>
          <a:ext cx="714937" cy="3861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684401</xdr:colOff>
      <xdr:row>425</xdr:row>
      <xdr:rowOff>23847</xdr:rowOff>
    </xdr:from>
    <xdr:to>
      <xdr:col>11</xdr:col>
      <xdr:colOff>734023</xdr:colOff>
      <xdr:row>439</xdr:row>
      <xdr:rowOff>105375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E018989B-0B17-4E8A-A9AE-EA4B13AA4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rchivos%20temporales%20de%20Internet/OLK28/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adrianh/Desktop/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7439D-1540-42EE-8B16-B24510F9F466}">
  <sheetPr codeName="Hoja10"/>
  <dimension ref="B2:AJ416"/>
  <sheetViews>
    <sheetView showGridLines="0" tabSelected="1" topLeftCell="G1" zoomScaleNormal="100" workbookViewId="0">
      <selection activeCell="O10" sqref="O10"/>
    </sheetView>
  </sheetViews>
  <sheetFormatPr baseColWidth="10" defaultColWidth="11.44140625" defaultRowHeight="14.4" x14ac:dyDescent="0.3"/>
  <cols>
    <col min="1" max="1" width="8" style="1" customWidth="1"/>
    <col min="2" max="2" width="13.77734375" style="1" customWidth="1"/>
    <col min="3" max="30" width="11.44140625" style="1" customWidth="1"/>
    <col min="31" max="16384" width="11.44140625" style="1"/>
  </cols>
  <sheetData>
    <row r="2" spans="2:36" ht="42" customHeight="1" x14ac:dyDescent="0.3">
      <c r="B2" s="33" t="s">
        <v>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</row>
    <row r="4" spans="2:36" ht="43.05" customHeight="1" x14ac:dyDescent="0.3">
      <c r="B4" s="34" t="s">
        <v>45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2:36" ht="6.75" customHeight="1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2:36" ht="46.05" customHeight="1" x14ac:dyDescent="0.3">
      <c r="B6" s="32" t="s">
        <v>1</v>
      </c>
      <c r="C6" s="32" t="s">
        <v>2</v>
      </c>
      <c r="D6" s="32"/>
      <c r="E6" s="32" t="s">
        <v>3</v>
      </c>
      <c r="F6" s="32"/>
      <c r="G6" s="32" t="s">
        <v>4</v>
      </c>
      <c r="H6" s="32"/>
      <c r="I6" s="32" t="s">
        <v>5</v>
      </c>
      <c r="J6" s="32"/>
      <c r="K6" s="32" t="s">
        <v>6</v>
      </c>
      <c r="L6" s="32"/>
      <c r="M6" s="32" t="s">
        <v>7</v>
      </c>
      <c r="N6" s="32"/>
      <c r="O6" s="32" t="s">
        <v>8</v>
      </c>
      <c r="P6" s="32"/>
      <c r="Q6" s="32" t="s">
        <v>9</v>
      </c>
      <c r="R6" s="32"/>
      <c r="S6" s="32" t="s">
        <v>10</v>
      </c>
      <c r="T6" s="32"/>
      <c r="U6" s="32" t="s">
        <v>11</v>
      </c>
      <c r="V6" s="32"/>
      <c r="W6" s="32" t="s">
        <v>12</v>
      </c>
      <c r="X6" s="32"/>
      <c r="Y6" s="32" t="s">
        <v>41</v>
      </c>
      <c r="Z6" s="32"/>
      <c r="AA6" s="32" t="s">
        <v>42</v>
      </c>
      <c r="AB6" s="32"/>
      <c r="AC6" s="32" t="s">
        <v>43</v>
      </c>
      <c r="AD6" s="32"/>
      <c r="AE6" s="32" t="s">
        <v>44</v>
      </c>
      <c r="AF6" s="32"/>
      <c r="AG6" s="32" t="s">
        <v>47</v>
      </c>
      <c r="AH6" s="32"/>
    </row>
    <row r="7" spans="2:36" ht="21" customHeight="1" thickBot="1" x14ac:dyDescent="0.35">
      <c r="B7" s="32"/>
      <c r="C7" s="3" t="s">
        <v>13</v>
      </c>
      <c r="D7" s="3" t="s">
        <v>14</v>
      </c>
      <c r="E7" s="3" t="s">
        <v>13</v>
      </c>
      <c r="F7" s="3" t="s">
        <v>14</v>
      </c>
      <c r="G7" s="3" t="s">
        <v>13</v>
      </c>
      <c r="H7" s="3" t="s">
        <v>14</v>
      </c>
      <c r="I7" s="3" t="s">
        <v>13</v>
      </c>
      <c r="J7" s="3" t="s">
        <v>14</v>
      </c>
      <c r="K7" s="3" t="s">
        <v>13</v>
      </c>
      <c r="L7" s="3" t="s">
        <v>14</v>
      </c>
      <c r="M7" s="3" t="s">
        <v>13</v>
      </c>
      <c r="N7" s="3" t="s">
        <v>14</v>
      </c>
      <c r="O7" s="3" t="s">
        <v>13</v>
      </c>
      <c r="P7" s="3" t="s">
        <v>14</v>
      </c>
      <c r="Q7" s="3" t="s">
        <v>13</v>
      </c>
      <c r="R7" s="3" t="s">
        <v>14</v>
      </c>
      <c r="S7" s="3" t="s">
        <v>13</v>
      </c>
      <c r="T7" s="3" t="s">
        <v>14</v>
      </c>
      <c r="U7" s="3" t="s">
        <v>13</v>
      </c>
      <c r="V7" s="3" t="s">
        <v>14</v>
      </c>
      <c r="W7" s="3" t="s">
        <v>13</v>
      </c>
      <c r="X7" s="3" t="s">
        <v>14</v>
      </c>
      <c r="Y7" s="3" t="s">
        <v>13</v>
      </c>
      <c r="Z7" s="3" t="s">
        <v>14</v>
      </c>
      <c r="AA7" s="3" t="s">
        <v>13</v>
      </c>
      <c r="AB7" s="3" t="s">
        <v>14</v>
      </c>
      <c r="AC7" s="3" t="s">
        <v>13</v>
      </c>
      <c r="AD7" s="3" t="s">
        <v>14</v>
      </c>
      <c r="AE7" s="3" t="s">
        <v>13</v>
      </c>
      <c r="AF7" s="3" t="s">
        <v>14</v>
      </c>
      <c r="AG7" s="4" t="s">
        <v>13</v>
      </c>
      <c r="AH7" s="4" t="s">
        <v>14</v>
      </c>
    </row>
    <row r="8" spans="2:36" ht="21" customHeight="1" thickBot="1" x14ac:dyDescent="0.35">
      <c r="B8" s="5" t="s">
        <v>15</v>
      </c>
      <c r="C8" s="6">
        <f t="shared" ref="C8:X8" si="0">+C9+C18</f>
        <v>52</v>
      </c>
      <c r="D8" s="7">
        <f t="shared" si="0"/>
        <v>32985</v>
      </c>
      <c r="E8" s="6">
        <f t="shared" si="0"/>
        <v>61</v>
      </c>
      <c r="F8" s="7">
        <f t="shared" si="0"/>
        <v>28087</v>
      </c>
      <c r="G8" s="6">
        <f t="shared" si="0"/>
        <v>78</v>
      </c>
      <c r="H8" s="7">
        <f t="shared" si="0"/>
        <v>44456</v>
      </c>
      <c r="I8" s="6">
        <f t="shared" si="0"/>
        <v>65</v>
      </c>
      <c r="J8" s="7">
        <f t="shared" si="0"/>
        <v>46364</v>
      </c>
      <c r="K8" s="6">
        <f t="shared" si="0"/>
        <v>78</v>
      </c>
      <c r="L8" s="7">
        <f t="shared" si="0"/>
        <v>58238</v>
      </c>
      <c r="M8" s="6">
        <f t="shared" si="0"/>
        <v>79</v>
      </c>
      <c r="N8" s="7">
        <f t="shared" si="0"/>
        <v>60682</v>
      </c>
      <c r="O8" s="6">
        <f t="shared" si="0"/>
        <v>83</v>
      </c>
      <c r="P8" s="7">
        <f t="shared" si="0"/>
        <v>55874</v>
      </c>
      <c r="Q8" s="6">
        <f t="shared" si="0"/>
        <v>83</v>
      </c>
      <c r="R8" s="7">
        <f t="shared" si="0"/>
        <v>58493</v>
      </c>
      <c r="S8" s="6">
        <f t="shared" si="0"/>
        <v>80</v>
      </c>
      <c r="T8" s="7">
        <f t="shared" si="0"/>
        <v>66979</v>
      </c>
      <c r="U8" s="6">
        <v>89</v>
      </c>
      <c r="V8" s="7">
        <v>65873</v>
      </c>
      <c r="W8" s="6">
        <f t="shared" si="0"/>
        <v>28</v>
      </c>
      <c r="X8" s="7">
        <f t="shared" si="0"/>
        <v>23672</v>
      </c>
      <c r="Y8" s="6">
        <f t="shared" ref="Y8:Z8" si="1">+Y9+Y18</f>
        <v>0</v>
      </c>
      <c r="Z8" s="7">
        <f t="shared" si="1"/>
        <v>0</v>
      </c>
      <c r="AA8" s="6">
        <f t="shared" ref="AA8:AB8" si="2">+AA9+AA18</f>
        <v>0</v>
      </c>
      <c r="AB8" s="7">
        <f t="shared" si="2"/>
        <v>0</v>
      </c>
      <c r="AC8" s="6">
        <f t="shared" ref="AC8:AD8" si="3">+AC9+AC18</f>
        <v>86</v>
      </c>
      <c r="AD8" s="7">
        <f t="shared" si="3"/>
        <v>52769</v>
      </c>
      <c r="AE8" s="6">
        <f t="shared" ref="AE8:AF8" si="4">+AE9+AE18</f>
        <v>72</v>
      </c>
      <c r="AF8" s="7">
        <f t="shared" si="4"/>
        <v>55075</v>
      </c>
      <c r="AG8" s="38">
        <f>+AE8/C8-1</f>
        <v>0.38461538461538458</v>
      </c>
      <c r="AH8" s="37">
        <f>+AF8/D8-1</f>
        <v>0.66969834773381831</v>
      </c>
    </row>
    <row r="9" spans="2:36" s="14" customFormat="1" ht="13.8" x14ac:dyDescent="0.25">
      <c r="B9" s="9" t="s">
        <v>16</v>
      </c>
      <c r="C9" s="10">
        <f>SUM(C10:C16)</f>
        <v>51</v>
      </c>
      <c r="D9" s="11">
        <f>SUM(D10:D16)</f>
        <v>32845</v>
      </c>
      <c r="E9" s="10">
        <f t="shared" ref="E9:X9" si="5">SUM(E10:E16)</f>
        <v>60</v>
      </c>
      <c r="F9" s="11">
        <f t="shared" si="5"/>
        <v>27928</v>
      </c>
      <c r="G9" s="10">
        <f t="shared" si="5"/>
        <v>74</v>
      </c>
      <c r="H9" s="11">
        <f t="shared" si="5"/>
        <v>43847</v>
      </c>
      <c r="I9" s="10">
        <f t="shared" si="5"/>
        <v>64</v>
      </c>
      <c r="J9" s="11">
        <f t="shared" si="5"/>
        <v>46278</v>
      </c>
      <c r="K9" s="10">
        <f t="shared" si="5"/>
        <v>77</v>
      </c>
      <c r="L9" s="11">
        <f t="shared" si="5"/>
        <v>58092</v>
      </c>
      <c r="M9" s="10">
        <f t="shared" si="5"/>
        <v>77</v>
      </c>
      <c r="N9" s="11">
        <f t="shared" si="5"/>
        <v>60187</v>
      </c>
      <c r="O9" s="10">
        <f t="shared" si="5"/>
        <v>81</v>
      </c>
      <c r="P9" s="11">
        <f t="shared" si="5"/>
        <v>55576</v>
      </c>
      <c r="Q9" s="10">
        <f t="shared" si="5"/>
        <v>82</v>
      </c>
      <c r="R9" s="11">
        <f t="shared" si="5"/>
        <v>58334</v>
      </c>
      <c r="S9" s="10">
        <f t="shared" si="5"/>
        <v>78</v>
      </c>
      <c r="T9" s="11">
        <f t="shared" si="5"/>
        <v>66523</v>
      </c>
      <c r="U9" s="10">
        <v>89</v>
      </c>
      <c r="V9" s="11">
        <v>65873</v>
      </c>
      <c r="W9" s="10">
        <f t="shared" si="5"/>
        <v>27</v>
      </c>
      <c r="X9" s="11">
        <f t="shared" si="5"/>
        <v>23663</v>
      </c>
      <c r="Y9" s="10">
        <f t="shared" ref="Y9:Z9" si="6">SUM(Y10:Y16)</f>
        <v>0</v>
      </c>
      <c r="Z9" s="11">
        <f t="shared" si="6"/>
        <v>0</v>
      </c>
      <c r="AA9" s="10">
        <f t="shared" ref="AA9:AB9" si="7">SUM(AA10:AA16)</f>
        <v>0</v>
      </c>
      <c r="AB9" s="11">
        <f t="shared" si="7"/>
        <v>0</v>
      </c>
      <c r="AC9" s="10">
        <f t="shared" ref="AC9:AD9" si="8">SUM(AC10:AC16)</f>
        <v>85</v>
      </c>
      <c r="AD9" s="11">
        <f t="shared" si="8"/>
        <v>52567</v>
      </c>
      <c r="AE9" s="10">
        <f t="shared" ref="AE9:AF9" si="9">SUM(AE10:AE16)</f>
        <v>72</v>
      </c>
      <c r="AF9" s="11">
        <f>SUM(AF10:AF17)</f>
        <v>55075</v>
      </c>
      <c r="AG9" s="8">
        <f>+AE9/C9-1</f>
        <v>0.41176470588235303</v>
      </c>
      <c r="AH9" s="12">
        <f>+AF9/D9-1</f>
        <v>0.67681534480133965</v>
      </c>
      <c r="AI9" s="13"/>
      <c r="AJ9" s="13"/>
    </row>
    <row r="10" spans="2:36" s="14" customFormat="1" ht="14.25" customHeight="1" x14ac:dyDescent="0.25">
      <c r="B10" s="13" t="s">
        <v>17</v>
      </c>
      <c r="C10" s="15">
        <v>25</v>
      </c>
      <c r="D10" s="16">
        <v>18035</v>
      </c>
      <c r="E10" s="15">
        <v>27</v>
      </c>
      <c r="F10" s="16">
        <v>10022</v>
      </c>
      <c r="G10" s="15">
        <v>32</v>
      </c>
      <c r="H10" s="16">
        <v>23578</v>
      </c>
      <c r="I10" s="15">
        <v>27</v>
      </c>
      <c r="J10" s="16">
        <v>26516</v>
      </c>
      <c r="K10" s="15">
        <v>29</v>
      </c>
      <c r="L10" s="16">
        <v>27221</v>
      </c>
      <c r="M10" s="15">
        <v>31</v>
      </c>
      <c r="N10" s="16">
        <v>27688</v>
      </c>
      <c r="O10" s="15">
        <v>31</v>
      </c>
      <c r="P10" s="16">
        <v>26447</v>
      </c>
      <c r="Q10" s="15">
        <v>31</v>
      </c>
      <c r="R10" s="16">
        <v>28261</v>
      </c>
      <c r="S10" s="15">
        <v>32</v>
      </c>
      <c r="T10" s="16">
        <v>31799</v>
      </c>
      <c r="U10" s="15">
        <v>35</v>
      </c>
      <c r="V10" s="16">
        <v>30902</v>
      </c>
      <c r="W10" s="15">
        <v>12</v>
      </c>
      <c r="X10" s="16">
        <v>13227</v>
      </c>
      <c r="Y10" s="15">
        <v>0</v>
      </c>
      <c r="Z10" s="16">
        <v>0</v>
      </c>
      <c r="AA10" s="15">
        <v>0</v>
      </c>
      <c r="AB10" s="16">
        <v>0</v>
      </c>
      <c r="AC10" s="15">
        <v>43</v>
      </c>
      <c r="AD10" s="16">
        <v>29374</v>
      </c>
      <c r="AE10" s="15">
        <v>34</v>
      </c>
      <c r="AF10" s="16">
        <v>26714</v>
      </c>
      <c r="AG10" s="17">
        <f>+AE10/C10-1</f>
        <v>0.3600000000000001</v>
      </c>
      <c r="AH10" s="18">
        <f>+AF10/D10-1</f>
        <v>0.48123093983920162</v>
      </c>
      <c r="AI10" s="13"/>
      <c r="AJ10" s="13"/>
    </row>
    <row r="11" spans="2:36" s="14" customFormat="1" ht="14.25" customHeight="1" x14ac:dyDescent="0.25">
      <c r="B11" s="14" t="s">
        <v>18</v>
      </c>
      <c r="C11" s="19">
        <v>12</v>
      </c>
      <c r="D11" s="16">
        <v>9784</v>
      </c>
      <c r="E11" s="19">
        <v>15</v>
      </c>
      <c r="F11" s="16">
        <v>10305</v>
      </c>
      <c r="G11" s="19">
        <v>20</v>
      </c>
      <c r="H11" s="16">
        <v>11176</v>
      </c>
      <c r="I11" s="19">
        <v>14</v>
      </c>
      <c r="J11" s="16">
        <v>8613</v>
      </c>
      <c r="K11" s="19">
        <v>25</v>
      </c>
      <c r="L11" s="16">
        <v>17916</v>
      </c>
      <c r="M11" s="19">
        <v>16</v>
      </c>
      <c r="N11" s="16">
        <v>10631</v>
      </c>
      <c r="O11" s="19">
        <v>20</v>
      </c>
      <c r="P11" s="16">
        <v>11501</v>
      </c>
      <c r="Q11" s="19">
        <v>20</v>
      </c>
      <c r="R11" s="16">
        <v>13545</v>
      </c>
      <c r="S11" s="19">
        <v>19</v>
      </c>
      <c r="T11" s="16">
        <v>14568</v>
      </c>
      <c r="U11" s="19">
        <v>25</v>
      </c>
      <c r="V11" s="16">
        <v>16835</v>
      </c>
      <c r="W11" s="19">
        <v>7</v>
      </c>
      <c r="X11" s="16">
        <v>4506</v>
      </c>
      <c r="Y11" s="15">
        <v>0</v>
      </c>
      <c r="Z11" s="16">
        <v>0</v>
      </c>
      <c r="AA11" s="15">
        <v>0</v>
      </c>
      <c r="AB11" s="16">
        <v>0</v>
      </c>
      <c r="AC11" s="15">
        <v>17</v>
      </c>
      <c r="AD11" s="16">
        <v>6114</v>
      </c>
      <c r="AE11" s="15">
        <v>14</v>
      </c>
      <c r="AF11" s="16">
        <v>9094</v>
      </c>
      <c r="AG11" s="17">
        <f t="shared" ref="AG11:AG17" si="10">+AE11/C11-1</f>
        <v>0.16666666666666674</v>
      </c>
      <c r="AH11" s="18">
        <f t="shared" ref="AH11:AH17" si="11">+AF11/D11-1</f>
        <v>-7.0523303352412081E-2</v>
      </c>
      <c r="AI11" s="13"/>
      <c r="AJ11" s="13"/>
    </row>
    <row r="12" spans="2:36" s="14" customFormat="1" ht="14.25" customHeight="1" x14ac:dyDescent="0.25">
      <c r="B12" s="14" t="s">
        <v>19</v>
      </c>
      <c r="C12" s="19">
        <v>9</v>
      </c>
      <c r="D12" s="16">
        <v>4054</v>
      </c>
      <c r="E12" s="19">
        <v>10</v>
      </c>
      <c r="F12" s="16">
        <v>5941</v>
      </c>
      <c r="G12" s="19">
        <v>13</v>
      </c>
      <c r="H12" s="16">
        <v>5744</v>
      </c>
      <c r="I12" s="19">
        <v>13</v>
      </c>
      <c r="J12" s="16">
        <v>8301</v>
      </c>
      <c r="K12" s="19">
        <v>11</v>
      </c>
      <c r="L12" s="16">
        <v>9568</v>
      </c>
      <c r="M12" s="19">
        <v>19</v>
      </c>
      <c r="N12" s="16">
        <v>18945</v>
      </c>
      <c r="O12" s="19">
        <v>19</v>
      </c>
      <c r="P12" s="16">
        <v>14382</v>
      </c>
      <c r="Q12" s="19">
        <v>19</v>
      </c>
      <c r="R12" s="16">
        <v>13188</v>
      </c>
      <c r="S12" s="19">
        <v>22</v>
      </c>
      <c r="T12" s="16">
        <v>18554</v>
      </c>
      <c r="U12" s="19">
        <v>20</v>
      </c>
      <c r="V12" s="16">
        <v>15170</v>
      </c>
      <c r="W12" s="19">
        <v>6</v>
      </c>
      <c r="X12" s="16">
        <v>5336</v>
      </c>
      <c r="Y12" s="15">
        <v>0</v>
      </c>
      <c r="Z12" s="16">
        <v>0</v>
      </c>
      <c r="AA12" s="15">
        <v>0</v>
      </c>
      <c r="AB12" s="16">
        <v>0</v>
      </c>
      <c r="AC12" s="15">
        <v>19</v>
      </c>
      <c r="AD12" s="16">
        <v>16111</v>
      </c>
      <c r="AE12" s="15">
        <v>20</v>
      </c>
      <c r="AF12" s="16">
        <v>18788</v>
      </c>
      <c r="AG12" s="17">
        <f t="shared" si="10"/>
        <v>1.2222222222222223</v>
      </c>
      <c r="AH12" s="18">
        <f t="shared" si="11"/>
        <v>3.6344351258016774</v>
      </c>
      <c r="AI12" s="13"/>
      <c r="AJ12" s="13"/>
    </row>
    <row r="13" spans="2:36" s="14" customFormat="1" ht="14.25" customHeight="1" x14ac:dyDescent="0.25">
      <c r="B13" s="14" t="s">
        <v>20</v>
      </c>
      <c r="C13" s="19">
        <v>3</v>
      </c>
      <c r="D13" s="16">
        <v>702</v>
      </c>
      <c r="E13" s="19">
        <v>5</v>
      </c>
      <c r="F13" s="16">
        <v>1290</v>
      </c>
      <c r="G13" s="19">
        <v>6</v>
      </c>
      <c r="H13" s="16">
        <v>2704</v>
      </c>
      <c r="I13" s="19">
        <v>7</v>
      </c>
      <c r="J13" s="16">
        <v>2181</v>
      </c>
      <c r="K13" s="19">
        <v>10</v>
      </c>
      <c r="L13" s="16">
        <v>3163</v>
      </c>
      <c r="M13" s="19">
        <v>8</v>
      </c>
      <c r="N13" s="16">
        <v>2524</v>
      </c>
      <c r="O13" s="19">
        <v>7</v>
      </c>
      <c r="P13" s="16">
        <v>2870</v>
      </c>
      <c r="Q13" s="19">
        <v>10</v>
      </c>
      <c r="R13" s="16">
        <v>3114</v>
      </c>
      <c r="S13" s="19">
        <v>4</v>
      </c>
      <c r="T13" s="16">
        <v>1371</v>
      </c>
      <c r="U13" s="19">
        <v>7</v>
      </c>
      <c r="V13" s="16">
        <v>2624</v>
      </c>
      <c r="W13" s="19">
        <v>1</v>
      </c>
      <c r="X13" s="16">
        <v>348</v>
      </c>
      <c r="Y13" s="15">
        <v>0</v>
      </c>
      <c r="Z13" s="16">
        <v>0</v>
      </c>
      <c r="AA13" s="15">
        <v>0</v>
      </c>
      <c r="AB13" s="16">
        <v>0</v>
      </c>
      <c r="AC13" s="15">
        <v>5</v>
      </c>
      <c r="AD13" s="16">
        <v>786</v>
      </c>
      <c r="AE13" s="15">
        <v>3</v>
      </c>
      <c r="AF13" s="16">
        <v>229</v>
      </c>
      <c r="AG13" s="17">
        <f t="shared" si="10"/>
        <v>0</v>
      </c>
      <c r="AH13" s="18">
        <f t="shared" si="11"/>
        <v>-0.6737891737891738</v>
      </c>
      <c r="AI13" s="13"/>
      <c r="AJ13" s="13"/>
    </row>
    <row r="14" spans="2:36" s="14" customFormat="1" ht="14.25" customHeight="1" x14ac:dyDescent="0.25">
      <c r="B14" s="14" t="s">
        <v>21</v>
      </c>
      <c r="C14" s="19">
        <v>0</v>
      </c>
      <c r="D14" s="16">
        <v>0</v>
      </c>
      <c r="E14" s="19">
        <v>0</v>
      </c>
      <c r="F14" s="16">
        <v>0</v>
      </c>
      <c r="G14" s="19">
        <v>0</v>
      </c>
      <c r="H14" s="16">
        <v>0</v>
      </c>
      <c r="I14" s="19">
        <v>0</v>
      </c>
      <c r="J14" s="16">
        <v>0</v>
      </c>
      <c r="K14" s="19">
        <v>0</v>
      </c>
      <c r="L14" s="16">
        <v>0</v>
      </c>
      <c r="M14" s="19">
        <v>0</v>
      </c>
      <c r="N14" s="16">
        <v>0</v>
      </c>
      <c r="O14" s="19">
        <v>0</v>
      </c>
      <c r="P14" s="16">
        <v>0</v>
      </c>
      <c r="Q14" s="19">
        <v>0</v>
      </c>
      <c r="R14" s="16">
        <v>0</v>
      </c>
      <c r="S14" s="19">
        <v>0</v>
      </c>
      <c r="T14" s="16">
        <v>0</v>
      </c>
      <c r="U14" s="19">
        <v>0</v>
      </c>
      <c r="V14" s="16">
        <v>0</v>
      </c>
      <c r="W14" s="19">
        <v>1</v>
      </c>
      <c r="X14" s="16">
        <v>246</v>
      </c>
      <c r="Y14" s="15">
        <v>0</v>
      </c>
      <c r="Z14" s="16">
        <v>0</v>
      </c>
      <c r="AA14" s="15">
        <v>0</v>
      </c>
      <c r="AB14" s="16">
        <v>0</v>
      </c>
      <c r="AC14" s="15">
        <v>0</v>
      </c>
      <c r="AD14" s="16">
        <v>0</v>
      </c>
      <c r="AE14" s="15">
        <v>0</v>
      </c>
      <c r="AF14" s="16">
        <v>0</v>
      </c>
      <c r="AG14" s="17" t="s">
        <v>22</v>
      </c>
      <c r="AH14" s="18" t="s">
        <v>22</v>
      </c>
      <c r="AI14" s="13"/>
      <c r="AJ14" s="13"/>
    </row>
    <row r="15" spans="2:36" s="14" customFormat="1" ht="14.25" customHeight="1" x14ac:dyDescent="0.25">
      <c r="B15" s="14" t="s">
        <v>23</v>
      </c>
      <c r="C15" s="19">
        <v>1</v>
      </c>
      <c r="D15" s="16">
        <v>134</v>
      </c>
      <c r="E15" s="19">
        <v>2</v>
      </c>
      <c r="F15" s="16">
        <v>257</v>
      </c>
      <c r="G15" s="19">
        <v>1</v>
      </c>
      <c r="H15" s="16">
        <v>427</v>
      </c>
      <c r="I15" s="19">
        <v>1</v>
      </c>
      <c r="J15" s="16">
        <v>285</v>
      </c>
      <c r="K15" s="19">
        <v>1</v>
      </c>
      <c r="L15" s="16">
        <v>104</v>
      </c>
      <c r="M15" s="19">
        <v>1</v>
      </c>
      <c r="N15" s="16">
        <v>95</v>
      </c>
      <c r="O15" s="19">
        <v>3</v>
      </c>
      <c r="P15" s="16">
        <v>306</v>
      </c>
      <c r="Q15" s="19">
        <v>2</v>
      </c>
      <c r="R15" s="16">
        <v>226</v>
      </c>
      <c r="S15" s="19">
        <v>1</v>
      </c>
      <c r="T15" s="16">
        <v>231</v>
      </c>
      <c r="U15" s="19">
        <v>2</v>
      </c>
      <c r="V15" s="16">
        <v>342</v>
      </c>
      <c r="W15" s="19">
        <v>0</v>
      </c>
      <c r="X15" s="16">
        <v>0</v>
      </c>
      <c r="Y15" s="15">
        <v>0</v>
      </c>
      <c r="Z15" s="16">
        <v>0</v>
      </c>
      <c r="AA15" s="15">
        <v>0</v>
      </c>
      <c r="AB15" s="16">
        <v>0</v>
      </c>
      <c r="AC15" s="15">
        <v>1</v>
      </c>
      <c r="AD15" s="16">
        <v>182</v>
      </c>
      <c r="AE15" s="15">
        <v>1</v>
      </c>
      <c r="AF15" s="16">
        <v>0</v>
      </c>
      <c r="AG15" s="17">
        <f t="shared" si="10"/>
        <v>0</v>
      </c>
      <c r="AH15" s="18">
        <f t="shared" si="11"/>
        <v>-1</v>
      </c>
      <c r="AI15" s="13"/>
      <c r="AJ15" s="13"/>
    </row>
    <row r="16" spans="2:36" s="14" customFormat="1" ht="14.25" customHeight="1" x14ac:dyDescent="0.25">
      <c r="B16" s="14" t="s">
        <v>24</v>
      </c>
      <c r="C16" s="19">
        <v>1</v>
      </c>
      <c r="D16" s="16">
        <v>136</v>
      </c>
      <c r="E16" s="19">
        <v>1</v>
      </c>
      <c r="F16" s="16">
        <v>113</v>
      </c>
      <c r="G16" s="19">
        <v>2</v>
      </c>
      <c r="H16" s="16">
        <v>218</v>
      </c>
      <c r="I16" s="19">
        <v>2</v>
      </c>
      <c r="J16" s="16">
        <v>382</v>
      </c>
      <c r="K16" s="19">
        <v>1</v>
      </c>
      <c r="L16" s="16">
        <v>120</v>
      </c>
      <c r="M16" s="19">
        <v>2</v>
      </c>
      <c r="N16" s="16">
        <v>304</v>
      </c>
      <c r="O16" s="19">
        <v>1</v>
      </c>
      <c r="P16" s="16">
        <v>70</v>
      </c>
      <c r="Q16" s="19">
        <v>0</v>
      </c>
      <c r="R16" s="16">
        <v>0</v>
      </c>
      <c r="S16" s="19">
        <v>0</v>
      </c>
      <c r="T16" s="16">
        <v>0</v>
      </c>
      <c r="U16" s="19">
        <v>0</v>
      </c>
      <c r="V16" s="16">
        <v>0</v>
      </c>
      <c r="W16" s="19">
        <v>0</v>
      </c>
      <c r="X16" s="16">
        <v>0</v>
      </c>
      <c r="Y16" s="15">
        <v>0</v>
      </c>
      <c r="Z16" s="16">
        <v>0</v>
      </c>
      <c r="AA16" s="15">
        <v>0</v>
      </c>
      <c r="AB16" s="16">
        <v>0</v>
      </c>
      <c r="AC16" s="15">
        <v>0</v>
      </c>
      <c r="AD16" s="16">
        <v>0</v>
      </c>
      <c r="AE16" s="15">
        <v>0</v>
      </c>
      <c r="AF16" s="16">
        <v>0</v>
      </c>
      <c r="AG16" s="17">
        <f t="shared" si="10"/>
        <v>-1</v>
      </c>
      <c r="AH16" s="18">
        <f t="shared" si="11"/>
        <v>-1</v>
      </c>
      <c r="AI16" s="13"/>
      <c r="AJ16" s="13"/>
    </row>
    <row r="17" spans="2:36" s="14" customFormat="1" ht="14.25" customHeight="1" x14ac:dyDescent="0.25">
      <c r="B17" s="14" t="s">
        <v>46</v>
      </c>
      <c r="C17" s="19">
        <v>0</v>
      </c>
      <c r="D17" s="16">
        <v>0</v>
      </c>
      <c r="E17" s="19">
        <v>0</v>
      </c>
      <c r="F17" s="16">
        <v>0</v>
      </c>
      <c r="G17" s="19">
        <v>0</v>
      </c>
      <c r="H17" s="16">
        <v>0</v>
      </c>
      <c r="I17" s="19">
        <v>0</v>
      </c>
      <c r="J17" s="16">
        <v>0</v>
      </c>
      <c r="K17" s="19">
        <v>0</v>
      </c>
      <c r="L17" s="16">
        <v>0</v>
      </c>
      <c r="M17" s="19">
        <v>0</v>
      </c>
      <c r="N17" s="16">
        <v>0</v>
      </c>
      <c r="O17" s="19">
        <v>0</v>
      </c>
      <c r="P17" s="16">
        <v>0</v>
      </c>
      <c r="Q17" s="19">
        <v>0</v>
      </c>
      <c r="R17" s="16">
        <v>0</v>
      </c>
      <c r="S17" s="19">
        <v>0</v>
      </c>
      <c r="T17" s="16">
        <v>0</v>
      </c>
      <c r="U17" s="19">
        <v>0</v>
      </c>
      <c r="V17" s="16">
        <v>0</v>
      </c>
      <c r="W17" s="19">
        <v>0</v>
      </c>
      <c r="X17" s="16">
        <v>0</v>
      </c>
      <c r="Y17" s="15">
        <v>0</v>
      </c>
      <c r="Z17" s="16">
        <v>0</v>
      </c>
      <c r="AA17" s="15">
        <v>0</v>
      </c>
      <c r="AB17" s="16">
        <v>0</v>
      </c>
      <c r="AC17" s="15">
        <v>0</v>
      </c>
      <c r="AD17" s="16">
        <v>0</v>
      </c>
      <c r="AE17" s="15">
        <v>1</v>
      </c>
      <c r="AF17" s="16">
        <v>250</v>
      </c>
      <c r="AG17" s="17" t="s">
        <v>22</v>
      </c>
      <c r="AH17" s="18" t="s">
        <v>22</v>
      </c>
      <c r="AI17" s="13"/>
      <c r="AJ17" s="13"/>
    </row>
    <row r="18" spans="2:36" s="14" customFormat="1" ht="13.8" x14ac:dyDescent="0.25">
      <c r="B18" s="20" t="s">
        <v>25</v>
      </c>
      <c r="C18" s="21">
        <f>+C19</f>
        <v>1</v>
      </c>
      <c r="D18" s="22">
        <f>+D19</f>
        <v>140</v>
      </c>
      <c r="E18" s="21">
        <f>+E19</f>
        <v>1</v>
      </c>
      <c r="F18" s="23">
        <f t="shared" ref="F18:AF18" si="12">+F19</f>
        <v>159</v>
      </c>
      <c r="G18" s="24">
        <f t="shared" si="12"/>
        <v>4</v>
      </c>
      <c r="H18" s="23">
        <f t="shared" si="12"/>
        <v>609</v>
      </c>
      <c r="I18" s="24">
        <f t="shared" si="12"/>
        <v>1</v>
      </c>
      <c r="J18" s="23">
        <f t="shared" si="12"/>
        <v>86</v>
      </c>
      <c r="K18" s="24">
        <f t="shared" si="12"/>
        <v>1</v>
      </c>
      <c r="L18" s="23">
        <f t="shared" si="12"/>
        <v>146</v>
      </c>
      <c r="M18" s="24">
        <f t="shared" si="12"/>
        <v>2</v>
      </c>
      <c r="N18" s="23">
        <f t="shared" si="12"/>
        <v>495</v>
      </c>
      <c r="O18" s="24">
        <f t="shared" si="12"/>
        <v>2</v>
      </c>
      <c r="P18" s="23">
        <f t="shared" si="12"/>
        <v>298</v>
      </c>
      <c r="Q18" s="24">
        <f t="shared" si="12"/>
        <v>1</v>
      </c>
      <c r="R18" s="23">
        <f t="shared" si="12"/>
        <v>159</v>
      </c>
      <c r="S18" s="24">
        <f t="shared" si="12"/>
        <v>2</v>
      </c>
      <c r="T18" s="23">
        <f t="shared" si="12"/>
        <v>456</v>
      </c>
      <c r="U18" s="24">
        <v>0</v>
      </c>
      <c r="V18" s="23">
        <v>0</v>
      </c>
      <c r="W18" s="24">
        <f t="shared" si="12"/>
        <v>1</v>
      </c>
      <c r="X18" s="23">
        <f t="shared" si="12"/>
        <v>9</v>
      </c>
      <c r="Y18" s="24">
        <f t="shared" si="12"/>
        <v>0</v>
      </c>
      <c r="Z18" s="23">
        <f t="shared" si="12"/>
        <v>0</v>
      </c>
      <c r="AA18" s="24">
        <f t="shared" si="12"/>
        <v>0</v>
      </c>
      <c r="AB18" s="23">
        <f t="shared" si="12"/>
        <v>0</v>
      </c>
      <c r="AC18" s="24">
        <f t="shared" si="12"/>
        <v>1</v>
      </c>
      <c r="AD18" s="23">
        <f t="shared" si="12"/>
        <v>202</v>
      </c>
      <c r="AE18" s="24">
        <f t="shared" si="12"/>
        <v>0</v>
      </c>
      <c r="AF18" s="23">
        <f t="shared" si="12"/>
        <v>0</v>
      </c>
      <c r="AG18" s="8">
        <f>+AC18/C18-1</f>
        <v>0</v>
      </c>
      <c r="AH18" s="12">
        <f>+AD18/D18-1</f>
        <v>0.44285714285714284</v>
      </c>
      <c r="AI18" s="13"/>
      <c r="AJ18" s="13"/>
    </row>
    <row r="19" spans="2:36" s="14" customFormat="1" ht="15" customHeight="1" thickBot="1" x14ac:dyDescent="0.3">
      <c r="B19" s="25" t="s">
        <v>26</v>
      </c>
      <c r="C19" s="26">
        <v>1</v>
      </c>
      <c r="D19" s="27">
        <v>140</v>
      </c>
      <c r="E19" s="26">
        <v>1</v>
      </c>
      <c r="F19" s="27">
        <v>159</v>
      </c>
      <c r="G19" s="26">
        <v>4</v>
      </c>
      <c r="H19" s="27">
        <v>609</v>
      </c>
      <c r="I19" s="26">
        <v>1</v>
      </c>
      <c r="J19" s="27">
        <v>86</v>
      </c>
      <c r="K19" s="26">
        <v>1</v>
      </c>
      <c r="L19" s="27">
        <v>146</v>
      </c>
      <c r="M19" s="26">
        <v>2</v>
      </c>
      <c r="N19" s="27">
        <v>495</v>
      </c>
      <c r="O19" s="26">
        <v>2</v>
      </c>
      <c r="P19" s="27">
        <v>298</v>
      </c>
      <c r="Q19" s="26">
        <v>1</v>
      </c>
      <c r="R19" s="27">
        <v>159</v>
      </c>
      <c r="S19" s="26">
        <v>2</v>
      </c>
      <c r="T19" s="27">
        <v>456</v>
      </c>
      <c r="U19" s="26">
        <v>0</v>
      </c>
      <c r="V19" s="27">
        <v>0</v>
      </c>
      <c r="W19" s="26">
        <v>1</v>
      </c>
      <c r="X19" s="27">
        <v>9</v>
      </c>
      <c r="Y19" s="26">
        <v>0</v>
      </c>
      <c r="Z19" s="27">
        <v>0</v>
      </c>
      <c r="AA19" s="26">
        <v>0</v>
      </c>
      <c r="AB19" s="27">
        <v>0</v>
      </c>
      <c r="AC19" s="26">
        <v>1</v>
      </c>
      <c r="AD19" s="27">
        <v>202</v>
      </c>
      <c r="AE19" s="26">
        <v>0</v>
      </c>
      <c r="AF19" s="27">
        <v>0</v>
      </c>
      <c r="AG19" s="17">
        <f>+AC19/C19-1</f>
        <v>0</v>
      </c>
      <c r="AH19" s="36">
        <f>+AD19/D19-1</f>
        <v>0.44285714285714284</v>
      </c>
    </row>
    <row r="20" spans="2:36" s="14" customFormat="1" ht="13.8" x14ac:dyDescent="0.25">
      <c r="B20" s="28" t="s">
        <v>27</v>
      </c>
      <c r="AG20" s="35"/>
    </row>
    <row r="21" spans="2:36" s="14" customFormat="1" ht="13.8" x14ac:dyDescent="0.25">
      <c r="B21" s="28" t="s">
        <v>28</v>
      </c>
    </row>
    <row r="38" spans="2:12" x14ac:dyDescent="0.3">
      <c r="B38" s="28"/>
      <c r="L38" s="28" t="s">
        <v>27</v>
      </c>
    </row>
    <row r="39" spans="2:12" x14ac:dyDescent="0.3">
      <c r="B39" s="28"/>
      <c r="L39" s="28" t="s">
        <v>28</v>
      </c>
    </row>
    <row r="245" spans="3:11" x14ac:dyDescent="0.3">
      <c r="C245" s="29"/>
      <c r="D245" s="29"/>
      <c r="E245" s="29"/>
      <c r="F245" s="29"/>
      <c r="G245" s="29"/>
      <c r="H245" s="29"/>
      <c r="I245" s="29"/>
      <c r="J245" s="29"/>
      <c r="K245" s="29"/>
    </row>
    <row r="390" spans="2:16" x14ac:dyDescent="0.3">
      <c r="B390" s="1" t="s">
        <v>2</v>
      </c>
      <c r="C390" s="1" t="s">
        <v>3</v>
      </c>
      <c r="D390" s="1" t="s">
        <v>4</v>
      </c>
      <c r="E390" s="1" t="s">
        <v>5</v>
      </c>
      <c r="F390" s="1" t="s">
        <v>6</v>
      </c>
      <c r="G390" s="1" t="s">
        <v>7</v>
      </c>
      <c r="H390" s="1" t="s">
        <v>8</v>
      </c>
      <c r="I390" s="1" t="s">
        <v>9</v>
      </c>
      <c r="J390" s="1" t="s">
        <v>10</v>
      </c>
      <c r="K390" s="1" t="s">
        <v>11</v>
      </c>
      <c r="L390" s="1" t="s">
        <v>12</v>
      </c>
      <c r="M390" s="1" t="s">
        <v>41</v>
      </c>
      <c r="N390" s="1" t="s">
        <v>42</v>
      </c>
      <c r="O390" s="1" t="s">
        <v>43</v>
      </c>
      <c r="P390" s="1" t="s">
        <v>44</v>
      </c>
    </row>
    <row r="396" spans="2:16" x14ac:dyDescent="0.3">
      <c r="C396" s="29" t="s">
        <v>29</v>
      </c>
      <c r="D396" s="29" t="s">
        <v>30</v>
      </c>
      <c r="E396" s="29" t="s">
        <v>31</v>
      </c>
      <c r="F396" s="29" t="s">
        <v>32</v>
      </c>
      <c r="G396" s="29" t="s">
        <v>33</v>
      </c>
      <c r="H396" s="29" t="s">
        <v>34</v>
      </c>
      <c r="I396" s="29" t="s">
        <v>35</v>
      </c>
      <c r="J396" s="29" t="s">
        <v>36</v>
      </c>
      <c r="K396" s="29" t="s">
        <v>37</v>
      </c>
      <c r="L396" s="29" t="s">
        <v>38</v>
      </c>
      <c r="M396" s="29" t="s">
        <v>39</v>
      </c>
      <c r="N396" s="29" t="s">
        <v>40</v>
      </c>
    </row>
    <row r="397" spans="2:16" x14ac:dyDescent="0.3">
      <c r="B397" s="30" t="s">
        <v>2</v>
      </c>
      <c r="C397" s="1">
        <v>10</v>
      </c>
      <c r="D397" s="1">
        <v>1</v>
      </c>
      <c r="E397" s="1">
        <v>8</v>
      </c>
      <c r="F397" s="1">
        <v>2</v>
      </c>
      <c r="G397" s="1">
        <v>2</v>
      </c>
      <c r="L397" s="1">
        <v>1</v>
      </c>
      <c r="M397" s="1">
        <v>1</v>
      </c>
    </row>
    <row r="398" spans="2:16" x14ac:dyDescent="0.3">
      <c r="B398" s="30" t="s">
        <v>3</v>
      </c>
      <c r="C398" s="1">
        <v>7</v>
      </c>
      <c r="D398" s="1">
        <v>8</v>
      </c>
      <c r="E398" s="1">
        <v>3</v>
      </c>
      <c r="F398" s="1">
        <v>1</v>
      </c>
      <c r="G398" s="1">
        <v>1</v>
      </c>
      <c r="L398" s="1">
        <v>2</v>
      </c>
      <c r="M398" s="1">
        <v>2</v>
      </c>
      <c r="N398" s="1">
        <v>3</v>
      </c>
    </row>
    <row r="399" spans="2:16" x14ac:dyDescent="0.3">
      <c r="B399" s="30" t="s">
        <v>4</v>
      </c>
      <c r="C399" s="1">
        <v>6</v>
      </c>
      <c r="D399" s="1">
        <v>8</v>
      </c>
      <c r="E399" s="1">
        <v>6</v>
      </c>
      <c r="F399" s="1">
        <v>2</v>
      </c>
      <c r="G399" s="1">
        <v>1</v>
      </c>
      <c r="J399" s="1">
        <v>1</v>
      </c>
      <c r="L399" s="1">
        <v>1</v>
      </c>
      <c r="M399" s="1">
        <v>4</v>
      </c>
      <c r="N399" s="1">
        <v>3</v>
      </c>
    </row>
    <row r="400" spans="2:16" x14ac:dyDescent="0.3">
      <c r="B400" s="30" t="s">
        <v>5</v>
      </c>
      <c r="C400" s="1">
        <v>5</v>
      </c>
      <c r="D400" s="1">
        <v>8</v>
      </c>
      <c r="E400" s="1">
        <v>6</v>
      </c>
      <c r="F400" s="1">
        <v>1</v>
      </c>
      <c r="G400" s="1">
        <v>1</v>
      </c>
      <c r="L400" s="1">
        <v>2</v>
      </c>
      <c r="M400" s="1">
        <v>2</v>
      </c>
      <c r="N400" s="1">
        <v>2</v>
      </c>
    </row>
    <row r="401" spans="2:15" x14ac:dyDescent="0.3">
      <c r="B401" s="30" t="s">
        <v>6</v>
      </c>
      <c r="C401" s="1">
        <v>5</v>
      </c>
      <c r="D401" s="1">
        <v>3</v>
      </c>
      <c r="E401" s="1">
        <v>10</v>
      </c>
      <c r="F401" s="1">
        <v>1</v>
      </c>
      <c r="G401" s="1">
        <v>2</v>
      </c>
      <c r="L401" s="1">
        <v>3</v>
      </c>
      <c r="M401" s="1">
        <v>2</v>
      </c>
      <c r="N401" s="1">
        <v>3</v>
      </c>
    </row>
    <row r="402" spans="2:15" x14ac:dyDescent="0.3">
      <c r="B402" s="30" t="s">
        <v>7</v>
      </c>
      <c r="C402" s="1">
        <v>7</v>
      </c>
      <c r="D402" s="1">
        <v>3</v>
      </c>
      <c r="E402" s="1">
        <v>8</v>
      </c>
      <c r="F402" s="1">
        <v>2</v>
      </c>
      <c r="G402" s="1">
        <v>1</v>
      </c>
      <c r="L402" s="1">
        <v>4</v>
      </c>
      <c r="M402" s="1">
        <v>3</v>
      </c>
      <c r="N402" s="1">
        <v>3</v>
      </c>
    </row>
    <row r="403" spans="2:15" x14ac:dyDescent="0.3">
      <c r="B403" s="30" t="s">
        <v>8</v>
      </c>
      <c r="C403" s="1">
        <v>4</v>
      </c>
      <c r="D403" s="1">
        <v>7</v>
      </c>
      <c r="E403" s="1">
        <v>5</v>
      </c>
      <c r="F403" s="1">
        <v>6</v>
      </c>
      <c r="G403" s="1">
        <v>1</v>
      </c>
      <c r="L403" s="1">
        <v>3</v>
      </c>
      <c r="M403" s="1">
        <v>3</v>
      </c>
      <c r="N403" s="1">
        <v>2</v>
      </c>
    </row>
    <row r="404" spans="2:15" x14ac:dyDescent="0.3">
      <c r="B404" s="31" t="s">
        <v>2</v>
      </c>
      <c r="C404" s="1">
        <v>10</v>
      </c>
      <c r="D404" s="1">
        <v>1</v>
      </c>
      <c r="E404" s="1">
        <v>8</v>
      </c>
      <c r="F404" s="1">
        <v>2</v>
      </c>
      <c r="G404" s="1">
        <v>2</v>
      </c>
      <c r="L404" s="1">
        <v>1</v>
      </c>
      <c r="M404" s="1">
        <v>1</v>
      </c>
      <c r="O404" s="1">
        <f>SUM(C404:N404)</f>
        <v>25</v>
      </c>
    </row>
    <row r="405" spans="2:15" x14ac:dyDescent="0.3">
      <c r="B405" s="31" t="s">
        <v>3</v>
      </c>
      <c r="C405" s="1">
        <v>7</v>
      </c>
      <c r="D405" s="1">
        <v>8</v>
      </c>
      <c r="E405" s="1">
        <v>3</v>
      </c>
      <c r="F405" s="1">
        <v>1</v>
      </c>
      <c r="G405" s="1">
        <v>1</v>
      </c>
      <c r="L405" s="1">
        <v>2</v>
      </c>
      <c r="M405" s="1">
        <v>2</v>
      </c>
      <c r="N405" s="1">
        <v>3</v>
      </c>
      <c r="O405" s="1">
        <f t="shared" ref="O405:O412" si="13">SUM(C405:N405)</f>
        <v>27</v>
      </c>
    </row>
    <row r="406" spans="2:15" x14ac:dyDescent="0.3">
      <c r="B406" s="31" t="s">
        <v>4</v>
      </c>
      <c r="C406" s="1">
        <v>6</v>
      </c>
      <c r="D406" s="1">
        <v>8</v>
      </c>
      <c r="E406" s="1">
        <v>6</v>
      </c>
      <c r="F406" s="1">
        <v>2</v>
      </c>
      <c r="G406" s="1">
        <v>1</v>
      </c>
      <c r="J406" s="1">
        <v>1</v>
      </c>
      <c r="L406" s="1">
        <v>1</v>
      </c>
      <c r="M406" s="1">
        <v>4</v>
      </c>
      <c r="N406" s="1">
        <v>3</v>
      </c>
      <c r="O406" s="1">
        <f t="shared" si="13"/>
        <v>32</v>
      </c>
    </row>
    <row r="407" spans="2:15" x14ac:dyDescent="0.3">
      <c r="B407" s="31" t="s">
        <v>5</v>
      </c>
      <c r="C407" s="1">
        <v>5</v>
      </c>
      <c r="D407" s="1">
        <v>8</v>
      </c>
      <c r="E407" s="1">
        <v>6</v>
      </c>
      <c r="F407" s="1">
        <v>1</v>
      </c>
      <c r="G407" s="1">
        <v>1</v>
      </c>
      <c r="L407" s="1">
        <v>2</v>
      </c>
      <c r="M407" s="1">
        <v>2</v>
      </c>
      <c r="N407" s="1">
        <v>2</v>
      </c>
      <c r="O407" s="1">
        <f t="shared" si="13"/>
        <v>27</v>
      </c>
    </row>
    <row r="408" spans="2:15" x14ac:dyDescent="0.3">
      <c r="B408" s="31" t="s">
        <v>6</v>
      </c>
      <c r="C408" s="1">
        <v>5</v>
      </c>
      <c r="D408" s="1">
        <v>3</v>
      </c>
      <c r="E408" s="1">
        <v>10</v>
      </c>
      <c r="F408" s="1">
        <v>1</v>
      </c>
      <c r="G408" s="1">
        <v>2</v>
      </c>
      <c r="L408" s="1">
        <v>3</v>
      </c>
      <c r="M408" s="1">
        <v>2</v>
      </c>
      <c r="N408" s="1">
        <v>3</v>
      </c>
      <c r="O408" s="1">
        <f t="shared" si="13"/>
        <v>29</v>
      </c>
    </row>
    <row r="409" spans="2:15" x14ac:dyDescent="0.3">
      <c r="B409" s="31" t="s">
        <v>7</v>
      </c>
      <c r="C409" s="1">
        <v>7</v>
      </c>
      <c r="D409" s="1">
        <v>3</v>
      </c>
      <c r="E409" s="1">
        <v>8</v>
      </c>
      <c r="F409" s="1">
        <v>2</v>
      </c>
      <c r="G409" s="1">
        <v>1</v>
      </c>
      <c r="L409" s="1">
        <v>4</v>
      </c>
      <c r="M409" s="1">
        <v>3</v>
      </c>
      <c r="N409" s="1">
        <v>3</v>
      </c>
      <c r="O409" s="1">
        <f t="shared" si="13"/>
        <v>31</v>
      </c>
    </row>
    <row r="410" spans="2:15" x14ac:dyDescent="0.3">
      <c r="B410" s="31" t="s">
        <v>8</v>
      </c>
      <c r="C410" s="1">
        <v>4</v>
      </c>
      <c r="D410" s="1">
        <v>7</v>
      </c>
      <c r="E410" s="1">
        <v>5</v>
      </c>
      <c r="F410" s="1">
        <v>6</v>
      </c>
      <c r="G410" s="1">
        <v>1</v>
      </c>
      <c r="L410" s="1">
        <v>3</v>
      </c>
      <c r="M410" s="1">
        <v>3</v>
      </c>
      <c r="N410" s="1">
        <v>2</v>
      </c>
      <c r="O410" s="1">
        <f t="shared" si="13"/>
        <v>31</v>
      </c>
    </row>
    <row r="411" spans="2:15" x14ac:dyDescent="0.3">
      <c r="B411" s="31" t="s">
        <v>9</v>
      </c>
      <c r="C411" s="1">
        <v>2</v>
      </c>
      <c r="D411" s="1">
        <v>6</v>
      </c>
      <c r="E411" s="1">
        <v>4</v>
      </c>
      <c r="F411" s="1">
        <v>1</v>
      </c>
      <c r="L411" s="1">
        <v>2</v>
      </c>
      <c r="M411" s="1">
        <v>1</v>
      </c>
      <c r="N411" s="1">
        <v>1</v>
      </c>
      <c r="O411" s="1">
        <f t="shared" si="13"/>
        <v>17</v>
      </c>
    </row>
    <row r="412" spans="2:15" x14ac:dyDescent="0.3">
      <c r="B412" s="31" t="s">
        <v>10</v>
      </c>
      <c r="C412" s="1">
        <v>2</v>
      </c>
      <c r="D412" s="1">
        <v>6</v>
      </c>
      <c r="E412" s="1">
        <v>4</v>
      </c>
      <c r="F412" s="1">
        <v>1</v>
      </c>
      <c r="L412" s="1">
        <v>2</v>
      </c>
      <c r="M412" s="1">
        <v>1</v>
      </c>
      <c r="N412" s="1">
        <v>1</v>
      </c>
      <c r="O412" s="1">
        <f t="shared" si="13"/>
        <v>17</v>
      </c>
    </row>
    <row r="413" spans="2:15" x14ac:dyDescent="0.3">
      <c r="B413" s="31" t="s">
        <v>11</v>
      </c>
    </row>
    <row r="416" spans="2:15" ht="17.25" customHeight="1" x14ac:dyDescent="0.3"/>
  </sheetData>
  <mergeCells count="19">
    <mergeCell ref="B2:AH2"/>
    <mergeCell ref="B4:AH4"/>
    <mergeCell ref="B6:B7"/>
    <mergeCell ref="C6:D6"/>
    <mergeCell ref="E6:F6"/>
    <mergeCell ref="G6:H6"/>
    <mergeCell ref="I6:J6"/>
    <mergeCell ref="K6:L6"/>
    <mergeCell ref="M6:N6"/>
    <mergeCell ref="O6:P6"/>
    <mergeCell ref="Y6:Z6"/>
    <mergeCell ref="Q6:R6"/>
    <mergeCell ref="S6:T6"/>
    <mergeCell ref="AE6:AF6"/>
    <mergeCell ref="U6:V6"/>
    <mergeCell ref="W6:X6"/>
    <mergeCell ref="AG6:AH6"/>
    <mergeCell ref="AC6:AD6"/>
    <mergeCell ref="AA6:AB6"/>
  </mergeCells>
  <phoneticPr fontId="9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31CFF8113BF440A91F65592FCAB074" ma:contentTypeVersion="16" ma:contentTypeDescription="Create a new document." ma:contentTypeScope="" ma:versionID="6996fffa08bf27046e7ff2b3ae0cfb0d">
  <xsd:schema xmlns:xsd="http://www.w3.org/2001/XMLSchema" xmlns:xs="http://www.w3.org/2001/XMLSchema" xmlns:p="http://schemas.microsoft.com/office/2006/metadata/properties" xmlns:ns3="05d3f876-c860-4856-84c5-b8d25c4a93ed" xmlns:ns4="85e8273a-11fb-43dd-b585-5784a2fd7f17" targetNamespace="http://schemas.microsoft.com/office/2006/metadata/properties" ma:root="true" ma:fieldsID="528a90d1c5c9e8f63e024d30f5cf378c" ns3:_="" ns4:_="">
    <xsd:import namespace="05d3f876-c860-4856-84c5-b8d25c4a93ed"/>
    <xsd:import namespace="85e8273a-11fb-43dd-b585-5784a2fd7f1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_activity" minOccurs="0"/>
                <xsd:element ref="ns4:MediaServiceAutoTags" minOccurs="0"/>
                <xsd:element ref="ns4:MediaServiceObjectDetectorVersions" minOccurs="0"/>
                <xsd:element ref="ns4:MediaServiceSystemTags" minOccurs="0"/>
                <xsd:element ref="ns4:MediaServiceGenerationTime" minOccurs="0"/>
                <xsd:element ref="ns4:MediaServiceEventHashCode" minOccurs="0"/>
                <xsd:element ref="ns4:MediaServiceSearchProperties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3f876-c860-4856-84c5-b8d25c4a93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8273a-11fb-43dd-b585-5784a2fd7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5e8273a-11fb-43dd-b585-5784a2fd7f17" xsi:nil="true"/>
  </documentManagement>
</p:properties>
</file>

<file path=customXml/itemProps1.xml><?xml version="1.0" encoding="utf-8"?>
<ds:datastoreItem xmlns:ds="http://schemas.openxmlformats.org/officeDocument/2006/customXml" ds:itemID="{B3345663-A790-4240-94BA-EE9097014E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d3f876-c860-4856-84c5-b8d25c4a93ed"/>
    <ds:schemaRef ds:uri="85e8273a-11fb-43dd-b585-5784a2fd7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851F58-0978-41A9-9F60-D2949D7963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C76835-5511-440E-B8B2-30B809DA0B8F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85e8273a-11fb-43dd-b585-5784a2fd7f17"/>
    <ds:schemaRef ds:uri="http://purl.org/dc/dcmitype/"/>
    <ds:schemaRef ds:uri="05d3f876-c860-4856-84c5-b8d25c4a93ed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Cruceros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2021-03-24T15:58:46Z</dcterms:created>
  <dcterms:modified xsi:type="dcterms:W3CDTF">2025-05-30T17:44:27Z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0x0101000631CFF8113BF440A91F65592FCAB074</vt:lpwstr>
  </property>
</Properties>
</file>